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252\Servidor de dados - IDEIAS\SITE\"/>
    </mc:Choice>
  </mc:AlternateContent>
  <xr:revisionPtr revIDLastSave="0" documentId="13_ncr:1_{CF623C1F-801B-4F7B-9A4C-AF881CC7ED94}" xr6:coauthVersionLast="47" xr6:coauthVersionMax="47" xr10:uidLastSave="{00000000-0000-0000-0000-000000000000}"/>
  <bookViews>
    <workbookView xWindow="-108" yWindow="-108" windowWidth="23256" windowHeight="12456" tabRatio="906" activeTab="12" xr2:uid="{D6B9B178-3BB9-4FA4-AA1A-74BB258920FA}"/>
  </bookViews>
  <sheets>
    <sheet name="SINTÉTICO OPERACIONAL 2023" sheetId="6" r:id="rId1"/>
    <sheet name="JAN 23" sheetId="14" r:id="rId2"/>
    <sheet name="FEV 23" sheetId="15" r:id="rId3"/>
    <sheet name="MAR 23" sheetId="16" r:id="rId4"/>
    <sheet name="ABR 23" sheetId="17" r:id="rId5"/>
    <sheet name="MAI 23" sheetId="7" r:id="rId6"/>
    <sheet name="JUN 23" sheetId="8" r:id="rId7"/>
    <sheet name="JUL 23" sheetId="9" r:id="rId8"/>
    <sheet name="AGO 23" sheetId="10" r:id="rId9"/>
    <sheet name="SET 23" sheetId="11" r:id="rId10"/>
    <sheet name="OUT 23" sheetId="12" r:id="rId11"/>
    <sheet name="NOV 23" sheetId="13" r:id="rId12"/>
    <sheet name="DEZ 23" sheetId="18" r:id="rId13"/>
  </sheets>
  <definedNames>
    <definedName name="_xlnm._FilterDatabase" localSheetId="4" hidden="1">'ABR 23'!$A$2:$G$326</definedName>
    <definedName name="_xlnm._FilterDatabase" localSheetId="8" hidden="1">'AGO 23'!$A$2:$G$477</definedName>
    <definedName name="_xlnm._FilterDatabase" localSheetId="12" hidden="1">'DEZ 23'!$A$2:$H$358</definedName>
    <definedName name="_xlnm._FilterDatabase" localSheetId="2" hidden="1">'FEV 23'!$A$2:$G$264</definedName>
    <definedName name="_xlnm._FilterDatabase" localSheetId="1" hidden="1">'JAN 23'!$A$2:$G$272</definedName>
    <definedName name="_xlnm._FilterDatabase" localSheetId="7" hidden="1">'JUL 23'!$A$2:$G$362</definedName>
    <definedName name="_xlnm._FilterDatabase" localSheetId="6" hidden="1">'JUN 23'!$A$2:$G$370</definedName>
    <definedName name="_xlnm._FilterDatabase" localSheetId="5" hidden="1">'MAI 23'!$A$2:$G$382</definedName>
    <definedName name="_xlnm._FilterDatabase" localSheetId="3" hidden="1">'MAR 23'!$A$2:$G$306</definedName>
    <definedName name="_xlnm._FilterDatabase" localSheetId="11" hidden="1">'NOV 23'!$A$2:$G$335</definedName>
    <definedName name="_xlnm._FilterDatabase" localSheetId="10" hidden="1">'OUT 23'!$A$2:$G$343</definedName>
    <definedName name="_xlnm._FilterDatabase" localSheetId="9" hidden="1">'SET 23'!$A$2:$G$363</definedName>
    <definedName name="_xlnm._FilterDatabase" localSheetId="0" hidden="1">'SINTÉTICO OPERACIONAL 2023'!$A$2:$N$41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6" l="1"/>
  <c r="L48" i="6"/>
  <c r="K48" i="6"/>
  <c r="J48" i="6"/>
  <c r="I48" i="6"/>
  <c r="H48" i="6"/>
  <c r="G48" i="6"/>
  <c r="F48" i="6"/>
  <c r="E48" i="6"/>
  <c r="D48" i="6"/>
  <c r="C48" i="6"/>
  <c r="B48" i="6"/>
  <c r="N47" i="6"/>
  <c r="N46" i="6"/>
  <c r="N45" i="6"/>
  <c r="N44" i="6"/>
  <c r="N43" i="6"/>
  <c r="N42" i="6"/>
  <c r="N48" i="6" l="1"/>
  <c r="G272" i="14"/>
  <c r="F272" i="14"/>
  <c r="G264" i="15" l="1"/>
  <c r="F264" i="15"/>
  <c r="G306" i="16"/>
  <c r="F306" i="16"/>
  <c r="G382" i="7" l="1"/>
  <c r="F75" i="7"/>
  <c r="F382" i="7" s="1"/>
  <c r="G370" i="8"/>
  <c r="F341" i="8"/>
  <c r="F340" i="8"/>
  <c r="F135" i="8"/>
  <c r="F370" i="8" s="1"/>
  <c r="G362" i="9" l="1"/>
  <c r="F362" i="9"/>
  <c r="G477" i="10"/>
  <c r="F5" i="10"/>
  <c r="F4" i="10"/>
  <c r="F3" i="10"/>
  <c r="F477" i="10" s="1"/>
  <c r="G363" i="11" l="1"/>
  <c r="F7" i="11"/>
  <c r="F6" i="11"/>
  <c r="F3" i="11"/>
  <c r="F363" i="11" s="1"/>
  <c r="G343" i="12"/>
  <c r="F331" i="12"/>
  <c r="F343" i="12" s="1"/>
  <c r="G335" i="13"/>
  <c r="F335" i="13"/>
  <c r="G358" i="18"/>
  <c r="H358" i="18"/>
  <c r="G291" i="18"/>
  <c r="G53" i="18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</calcChain>
</file>

<file path=xl/sharedStrings.xml><?xml version="1.0" encoding="utf-8"?>
<sst xmlns="http://schemas.openxmlformats.org/spreadsheetml/2006/main" count="14326" uniqueCount="2834">
  <si>
    <t>TOTAL</t>
  </si>
  <si>
    <t>RUBRICA</t>
  </si>
  <si>
    <t>CLASSE</t>
  </si>
  <si>
    <t>FORNECEDOR</t>
  </si>
  <si>
    <t xml:space="preserve">REFERENCIA                                       </t>
  </si>
  <si>
    <t>DOC</t>
  </si>
  <si>
    <t>DATA PG</t>
  </si>
  <si>
    <t>ENTRADA</t>
  </si>
  <si>
    <t>SAÍDA</t>
  </si>
  <si>
    <t>SISTEMA PEP</t>
  </si>
  <si>
    <t>DESCRICAO</t>
  </si>
  <si>
    <t>HGVF SINTÉTICO OPERACIONAL 2023</t>
  </si>
  <si>
    <t>DEMONSTRATIVO DE DESPESAS - JANEIRO/2023</t>
  </si>
  <si>
    <t>DEMONSTRATIVO DE DESPESAS - FEVEREIRO/2023</t>
  </si>
  <si>
    <t>DEMONSTRATIVO DE DESPESAS - MARÇO/2023</t>
  </si>
  <si>
    <t>DEMONSTRATIVO DE DESPESAS - ABRIL/2023</t>
  </si>
  <si>
    <t>DEMONSTRATIVO DE DESPESAS - MAIO/2023</t>
  </si>
  <si>
    <t>DEMONSTRATIVO DE DESPESAS - JUNHO/2023</t>
  </si>
  <si>
    <t>DEMONSTRATIVO DE DESPESAS - JULHO/2023</t>
  </si>
  <si>
    <t>DEMONSTRATIVO DE DESPESAS - AGOSTO/2023</t>
  </si>
  <si>
    <t>DEMONSTRATIVO DE DESPESAS - SETEMBRO/2023</t>
  </si>
  <si>
    <t>DEMONSTRATIVO DE DESPESAS - OUTUBRO/2023</t>
  </si>
  <si>
    <t>DEMONSTRATIVO DE DESPESAS - NOVEMBRO/2023</t>
  </si>
  <si>
    <t>DEMONSTRATIVO DE DESPESAS - DEZEMBRO/2023</t>
  </si>
  <si>
    <t>1.1-DEVOLUÇÃO DE RECURSO</t>
  </si>
  <si>
    <t>2.1.1 - SALÁRIOS</t>
  </si>
  <si>
    <t>2.1.4/2.1.5/2.1.7 / 2.1.8 / 2.1.9 / 2.1.10 / 2.1.11 /2.1.12/2.1.17-ENCARGOS E PROVISIONAMENTO</t>
  </si>
  <si>
    <t xml:space="preserve">2.1.2 / 2.1.3 - BENEFÍCIOS </t>
  </si>
  <si>
    <t>2.1.18 /2.1.19/ 2.2.18.7 /2.2.18.4/2.2.18.10/.2.18.11- OUTROS - (SEGUROS - IMP.S/NFS.)</t>
  </si>
  <si>
    <t>SUBTOTAL RH (1)</t>
  </si>
  <si>
    <t>2.1.6 - SERVIÇOS MEDICINA TRABALHO</t>
  </si>
  <si>
    <t>PESSOA JURIDICA (RH)</t>
  </si>
  <si>
    <t>TOTAL RH</t>
  </si>
  <si>
    <t>2.5.1 - MEDICAMENTOS</t>
  </si>
  <si>
    <t>2.5.2 - INSUMOS MÉDICOS HOSPITALARES</t>
  </si>
  <si>
    <t>2.7.2 - OUTRAS - REPOSIÇÃO ROUPARIA/UNIFORMES</t>
  </si>
  <si>
    <t>2.3.4 - ÁGUA E ESGOTO</t>
  </si>
  <si>
    <t>2.2.14 - NUTRIÇÃO</t>
  </si>
  <si>
    <t>2.2.8 - COLETA LIXO E RESÍDUOS HOSPITALARES</t>
  </si>
  <si>
    <t>2.2.15 / 2.2.16 - EXAMES LABORATORIAIS E IMAGEM</t>
  </si>
  <si>
    <t>2.2.12 - LAVANDERIA</t>
  </si>
  <si>
    <t>2.2.11 / 2.3.9 - LIMPEZA</t>
  </si>
  <si>
    <t>2.2.18.8 - HEMODIÁLISE À BEIRA DO LEITO</t>
  </si>
  <si>
    <t>2.2.3 - ESTERILIZAÇÃO HOSPITALAR</t>
  </si>
  <si>
    <t>2.2.7 - GASES HOSPITALARES</t>
  </si>
  <si>
    <t>2.2.5 - MANUTENÇÃO PREDIAL</t>
  </si>
  <si>
    <t>2.2.6 - MANUTENÇÃO PREV/CORRET MAT.PERMANENTE</t>
  </si>
  <si>
    <t>2.2.18.3 - TECNOLOGIA DA INFORMAÇÃO</t>
  </si>
  <si>
    <t>2.3.3 /2.3.3.1-LINK INTERNET E TELEFONIA</t>
  </si>
  <si>
    <t>2.3.11 - TARIFAS BANCÁRIAS</t>
  </si>
  <si>
    <t xml:space="preserve">2.3.8 - DESPESAS GERAIS ADMINISTRATIVAS </t>
  </si>
  <si>
    <t>2.2.10 - LOCAÇÃO AMBULÂNCIA  UTI MÓVEL/TRANSPORTE</t>
  </si>
  <si>
    <t>2.3.10 - SERVIÇOS IMPRESSÃO, CÓPIAS E MAT. EXPEDIENTE</t>
  </si>
  <si>
    <t>ASSESSORIA JURIDICA</t>
  </si>
  <si>
    <t>2.6.1/2.6.2/2.6.3/2.6.4/2.6.6-REPOSIÇÃO MOBILIÁIOS E EQUIPAMENTOS</t>
  </si>
  <si>
    <t>SERVIÇOS MÉDICOS (ANESTESIS/CIR)</t>
  </si>
  <si>
    <t>EQUIPAMENTOS DE INFOR</t>
  </si>
  <si>
    <t>EDUCAÇÃO CONTINUADA</t>
  </si>
  <si>
    <t>2.3.13- DEVOLUÇÃO DA PROVISÃO</t>
  </si>
  <si>
    <t>SUBTOTAL SERVIÇOS (CONTRATOS E INSUMOS)</t>
  </si>
  <si>
    <t>2.2.4 - CUSTOS OPERACIONAIS DA EXECUTORA</t>
  </si>
  <si>
    <t>TOTAIS DE DESPESAS</t>
  </si>
  <si>
    <t>3.2</t>
  </si>
  <si>
    <t>2.3.8</t>
  </si>
  <si>
    <t>2.2.18.7</t>
  </si>
  <si>
    <t>2.3.11</t>
  </si>
  <si>
    <t>2.5.2</t>
  </si>
  <si>
    <t>2.1.1</t>
  </si>
  <si>
    <t>2.3.10</t>
  </si>
  <si>
    <t>2.2.8</t>
  </si>
  <si>
    <t>2.6.4</t>
  </si>
  <si>
    <t>2.2.18.3</t>
  </si>
  <si>
    <t>2.3.3</t>
  </si>
  <si>
    <t>2.3.19</t>
  </si>
  <si>
    <t>2.1.1.1</t>
  </si>
  <si>
    <t>2.2.12</t>
  </si>
  <si>
    <t>2.1.4</t>
  </si>
  <si>
    <t>2.2.14</t>
  </si>
  <si>
    <t>2.2.6</t>
  </si>
  <si>
    <t>2.1.8</t>
  </si>
  <si>
    <t>2.2.3</t>
  </si>
  <si>
    <t>2.2.5</t>
  </si>
  <si>
    <t>2.5.1</t>
  </si>
  <si>
    <t>2.2.7</t>
  </si>
  <si>
    <t>2.2.10</t>
  </si>
  <si>
    <t>2.1.17</t>
  </si>
  <si>
    <t>2.2.18.8</t>
  </si>
  <si>
    <t>2.6.3</t>
  </si>
  <si>
    <t>2.3.3.1</t>
  </si>
  <si>
    <t>2.1.18</t>
  </si>
  <si>
    <t>1.1</t>
  </si>
  <si>
    <t>2.3.9</t>
  </si>
  <si>
    <t>2.6.2</t>
  </si>
  <si>
    <t>2.1.7</t>
  </si>
  <si>
    <t>2.1.11</t>
  </si>
  <si>
    <t>2.2.16</t>
  </si>
  <si>
    <t>2.2.18.10</t>
  </si>
  <si>
    <t>2.2.18.4</t>
  </si>
  <si>
    <t>2.2.18.11</t>
  </si>
  <si>
    <t>2.2.18.1</t>
  </si>
  <si>
    <t>2.1.2</t>
  </si>
  <si>
    <t>2.1.10</t>
  </si>
  <si>
    <t>2.1.19</t>
  </si>
  <si>
    <t>BANCO BRADESCO</t>
  </si>
  <si>
    <t>BRF S.A</t>
  </si>
  <si>
    <t>EPIMED SOLUTIONS TED DE INFORMAÇÕES MEDICAS LTDA</t>
  </si>
  <si>
    <t>ISSA SEMEDIC EIRELI</t>
  </si>
  <si>
    <t>ALTPREST COMERCIO E REPRESENTAÇÕES DE PRODUTOS E SERVIÇOS</t>
  </si>
  <si>
    <t>FOLHA DE PAGAMENTO</t>
  </si>
  <si>
    <t>IMPRINT 2001 GRAFICA E EDITORA LTDA</t>
  </si>
  <si>
    <t>AIR LIQUIDE BRASIL LTDA</t>
  </si>
  <si>
    <t>HTS TECNOLOGIA E RECURSOS HUMANOS EIRELI</t>
  </si>
  <si>
    <t>MICRAL LABORATÓRIO DE ANÁLISE DE ALIMENTOS</t>
  </si>
  <si>
    <t>SKYMAIL SERVIÇOS DE COMPUTAÇÃO E PROVIMENTO DE INFORMAÇÃO DIG</t>
  </si>
  <si>
    <t>SMAIS DISTRIBUIDORA E COMERCIO</t>
  </si>
  <si>
    <t>SUPER MÉDICO COM MATERIAL HOSPITALAR</t>
  </si>
  <si>
    <t>MM SENNA GESTÃO EMPRESARIAL</t>
  </si>
  <si>
    <t>SET SOLUÇÕES ELETRICAS E TECNOLOGIAS LTDA</t>
  </si>
  <si>
    <t>ALPHA LIMP SERVIÇOS HOSP</t>
  </si>
  <si>
    <t>DEIVID REIS DA SILVA - BEIRÃO REIS SOLUÇÕES</t>
  </si>
  <si>
    <t>M L M DE CARVALHO PSICOLOGIA LTDA</t>
  </si>
  <si>
    <t>GESTUS CONSULTORIA EM SAÚDE</t>
  </si>
  <si>
    <t>LUANA SANTOS DE OLIVEIRA</t>
  </si>
  <si>
    <t>KAMILA SOUSA GODOI BARBOSA</t>
  </si>
  <si>
    <t>NEV SERVIÇOS MEDICOS E HOSPITALARES LTDA</t>
  </si>
  <si>
    <t>NUTRI E HEALTHY CONGELADOS</t>
  </si>
  <si>
    <t>SERGIO VALDECI DOS SANTOS</t>
  </si>
  <si>
    <t>CAIXA ECONOMICA FEDERAL</t>
  </si>
  <si>
    <t>GISELE B P ARTEMENKO GESTÃO EMPRESARIAL</t>
  </si>
  <si>
    <t>GUIMARÃES PEREIRA SERVIÇOS MEDICOS</t>
  </si>
  <si>
    <t>PERFEKTA SERV DE ESTERELIZAÇÃO</t>
  </si>
  <si>
    <t>HEALTHCARE</t>
  </si>
  <si>
    <t>LABTEC MASTER EQUIPAMENTOS HOSPITALARES LTDA ME</t>
  </si>
  <si>
    <t xml:space="preserve">LINDOMAR COELHO DA SILVA </t>
  </si>
  <si>
    <t>DIMEL DISTRIB.ELETRICO LTDA</t>
  </si>
  <si>
    <t>ALP PHARMA PRODUTOS HOSPITALARES EIRELI EPP</t>
  </si>
  <si>
    <t>PHARMTECH EPP</t>
  </si>
  <si>
    <t>JMS HOSPITALAR PRODUTOS MEDICOS HOSPITALARES LTDA</t>
  </si>
  <si>
    <t>JOSE CLAUDIO DIONYSIO</t>
  </si>
  <si>
    <t>L.L.E FERRAGENS LTDA</t>
  </si>
  <si>
    <t>ELETRICA PADRÃO NITEROI LTDA</t>
  </si>
  <si>
    <t>AJATTO OX LOGISTICA E TRANSPORTE LTDA</t>
  </si>
  <si>
    <t>RDSUPRI MATERIAIS PARA ESCRITORIO LTDA</t>
  </si>
  <si>
    <t>KOLYMPUS ENGENHARIA</t>
  </si>
  <si>
    <t>VERTICAL RIO COM DE PRODUTOS MÉDICOS LTDA</t>
  </si>
  <si>
    <t>SATELITE COM DE MAT DE ESC DE LIMP INF LDA</t>
  </si>
  <si>
    <t>FARMACIA M2M EIRELI</t>
  </si>
  <si>
    <t>NUTRIC NUTRICIONAL COMERCIO LTDA</t>
  </si>
  <si>
    <t>NUTRIR SOLUÇÕES EM SAUDE LTDA</t>
  </si>
  <si>
    <t>SALA 7 INTELIGENCIA LTDA</t>
  </si>
  <si>
    <t xml:space="preserve">MEDSHORE SERV EM SAUDE </t>
  </si>
  <si>
    <t>MEDSHORE NIT LOCAÇÃO DE VEÍCULOS E EQUIP</t>
  </si>
  <si>
    <t xml:space="preserve">ANSELMO DIAS DE CARVALHO </t>
  </si>
  <si>
    <t>CLARO NTX TELECOMUNICAÇÕES</t>
  </si>
  <si>
    <t>STAR FORT MAT.CONST.E LIMP.LTDA</t>
  </si>
  <si>
    <t>LINO BRIOTE PRODUTOS FARMACEUTICOS E HOSPITALARES LTDA - SELLERPHARMA</t>
  </si>
  <si>
    <t>JC DECOR PLASTICOS E TECIDOS EIRELI</t>
  </si>
  <si>
    <t>FÉRIAS</t>
  </si>
  <si>
    <t>WCT 2010 MATERIAIS ELETRICOS LTDA</t>
  </si>
  <si>
    <t>DR MATERIAIS PARA CONSTRUÇÃO E FERRAMENTAS EIRELI</t>
  </si>
  <si>
    <t>MASTER MEDICAL COMERCIO DE PRODUTOS HOSPITALARES EIRELI ME</t>
  </si>
  <si>
    <t>TOP RIO COMERCIO</t>
  </si>
  <si>
    <t>VICTOR EMANOEL GORLITZER DA SILVEIRA PINTO</t>
  </si>
  <si>
    <t>VITAI INOVAÇÃO LTDA</t>
  </si>
  <si>
    <t>NEPHRON CARE</t>
  </si>
  <si>
    <t>REAL DISTRIBUIDORA ÚNICA RIO COMERCIO DE REFRIGERÇÃO LTDA</t>
  </si>
  <si>
    <t>MARIA PAULA COMERCIO DE TINTAS LTDA</t>
  </si>
  <si>
    <t>KJP LOGISTICA LTDA</t>
  </si>
  <si>
    <t xml:space="preserve">METAMORF SERVIÇOS TECNICOS </t>
  </si>
  <si>
    <t>RSA II SERVIÇOS E COMERCIO LTDA</t>
  </si>
  <si>
    <t>PASI - METLIFE METROPOLITAN LIFE SEGUROS E PREVIDÊNCIA PRIVADA S/A</t>
  </si>
  <si>
    <t>TICKET SOLUÇÕES HDFGT S/A</t>
  </si>
  <si>
    <t>BIOVET SERVIÇOS</t>
  </si>
  <si>
    <t>PREFEITURA MUNICIPAL DE NITERÓI</t>
  </si>
  <si>
    <t>COMERCIO DE MATERIAL DE LIMPEZA, EPI E DESCARTAVEIS LTDA</t>
  </si>
  <si>
    <t>DROGARIA BARRA CENTER</t>
  </si>
  <si>
    <t xml:space="preserve">GUIA JUDICIAL </t>
  </si>
  <si>
    <t>PEDRO KLEM NETO</t>
  </si>
  <si>
    <t>DUQUEFRIO REFRIGERAÇÃO LTDA</t>
  </si>
  <si>
    <t>CASA DO CONSTRUTOR E MAT DE CONSTR. LTDA</t>
  </si>
  <si>
    <t>JP EMPREENDIMENTOS</t>
  </si>
  <si>
    <t xml:space="preserve">SUPER MATRIZ ACOS LTDA - SHOPPING MATRIZ </t>
  </si>
  <si>
    <t>SECRETARIA DA RECEITA FEDERAL</t>
  </si>
  <si>
    <t>TELECARDIO CENTRO ESPECIALIZADO DE TELED LTDA</t>
  </si>
  <si>
    <t>DANIEL LIRA AMORIM</t>
  </si>
  <si>
    <t>BIO INFINITY COMERCIO HOSPITALAR E LOCAÇÃO EIRELI</t>
  </si>
  <si>
    <t>CLARO S/A</t>
  </si>
  <si>
    <t>CINTIA POSSAS SOCIEDADE INDIVIDUAL DE ADVOCACIA</t>
  </si>
  <si>
    <t>HM 1 LOCAÇÃO E SERVIÇOS EIRELI</t>
  </si>
  <si>
    <t xml:space="preserve">MULTIPEL PAPELARIA </t>
  </si>
  <si>
    <t>PHOCUS INFORMAÇÕES E TRATAMENTO DE DADOS EIRELI</t>
  </si>
  <si>
    <t>VITORIA TUR TRANSPORTES E TURISMO EIRELI</t>
  </si>
  <si>
    <t>SODEXO</t>
  </si>
  <si>
    <t>FRATELLO DISTRIBUIDORA DE MEDICAMENTOS LTDA</t>
  </si>
  <si>
    <t>RENATO CROCE FRANCA</t>
  </si>
  <si>
    <t>GNBR COMERCIO E SERVIÇOS EIRELI</t>
  </si>
  <si>
    <t>COMERCIAL BRASIL COM. IMPORTAÇÃO E EXPORTAÇÃO DE PRODUTOS MEDICOS HOSPITALARES LTDA</t>
  </si>
  <si>
    <t>AC TEC ENGENHARIA EIRELI ME</t>
  </si>
  <si>
    <t>VITAL PRODUCTS IMPORTAÇÃO E EXPORTAÇÃO LTDA</t>
  </si>
  <si>
    <t>TAIS RAQUEL REM DE JESUS CAMPOS</t>
  </si>
  <si>
    <t>COMERCIAL CIRURGICA RIOCLARENSE</t>
  </si>
  <si>
    <t>MINISTÉRIO DA PREVIDÊNCIA</t>
  </si>
  <si>
    <t>LAURA CRISTINA DE SOUZA FERREIRA</t>
  </si>
  <si>
    <t>IAGO BARBOSA DE SOUZA</t>
  </si>
  <si>
    <t>RESGATE AUTOMATICO DE INVESTIMENTOS</t>
  </si>
  <si>
    <t>CESTAS NATALINAS 1ª PARCELA</t>
  </si>
  <si>
    <t>LICENÇA DE USO SOFTWARE NOVEMBRO/2023</t>
  </si>
  <si>
    <t>ISS NF 919 MEDICINA OCUPACIONAL - 29/08/2023 A 28/09/2023</t>
  </si>
  <si>
    <t>TARIFA BANCARIA TED PAGFOR</t>
  </si>
  <si>
    <t>MATERIAIS E INSUMOS (ALCOOL)</t>
  </si>
  <si>
    <t>MATERIAIS E INSUMOS (SACO LIXO)</t>
  </si>
  <si>
    <t>PENSÃO ALIMENTICIA NOVEMBRO/2023-ANTONELLA CANAVARROS XAVIER RESP.GRAZIELA CANAVARROS RIBEIRO</t>
  </si>
  <si>
    <t>PENSÃO ALIMENTICIA NOVEMBRO/2023-GABRIEL TELLES GARRIDO KILZER RESP. IGOR KILZER SANTOS</t>
  </si>
  <si>
    <t>MATERIAIS E INSUMOS (ESTIMULADOR TERMICO)</t>
  </si>
  <si>
    <t>PENSÃO ALIMENTICIA NOVEMBRO/2023-GABRIELLY OLIVEIRA P TAVARES RESP.SABRINNA OLIVEIRA PINTO</t>
  </si>
  <si>
    <t>SERVIÇOS GRAFICOS (RECEITUARIO)</t>
  </si>
  <si>
    <t xml:space="preserve">GASES MEDICINAIS - AIRLIQUIDE </t>
  </si>
  <si>
    <t>TARIFA BANCARIA DOC/TEC</t>
  </si>
  <si>
    <t>RESGATE VENCTO/CDB</t>
  </si>
  <si>
    <t xml:space="preserve">RESGATE DE FUNDOS MAX DI </t>
  </si>
  <si>
    <t>LOCAÇÃO DE TABLET NOVEMBRO/2023</t>
  </si>
  <si>
    <t>LOCAÇÃO DE EQUIPAMENTOS NOTEBOOKS NOVEMBRO/2023</t>
  </si>
  <si>
    <t>LOCAÇÃO DE DESKTOPS NOVEMBRO/2023</t>
  </si>
  <si>
    <t>PRESTAÇÃO DE SERVIÇO DE TI - INFRA ESTRUTURA E REDE</t>
  </si>
  <si>
    <t>ANÁLISE DE ALIMENTOSDATA COLETA: 16/11/2023</t>
  </si>
  <si>
    <t>LICENCIAMENTO DE SOFTWARE - NOVEMBRO/2023</t>
  </si>
  <si>
    <t>MATERIAIS E INSUMOS</t>
  </si>
  <si>
    <t>EDUCAÇÃO PERMANENTE-IMPLANTAÇÃO DA PLATAFORMA ENSINO A DISTANCIA</t>
  </si>
  <si>
    <t>SERVIÇOS PRESTADOS NO MÊS DE NOVEMBRO/2023</t>
  </si>
  <si>
    <t>HORÁRIO ADICIONAL -TERMO ADITIVO CONTRATO DE PRESTAÇÃO SERVIÇOS CLAUSULA PRIMEIRA</t>
  </si>
  <si>
    <t>SERVIÇOS DE LAVANDERIA - 01/11/2023 A 30/11/2023 PARC.01/02</t>
  </si>
  <si>
    <t>OUTRAS FORMAS DE CONTRATAÇÕES - APOIO ADMINISTRATIVO - NOVEMBRO/2023</t>
  </si>
  <si>
    <t>PRESTAÇÃO DE SERVIÇO DE TREINAMENTO E DESENVOLVIMENTO PROFISSSIONAL E GERENCIAL</t>
  </si>
  <si>
    <t>PRESTAÇÃO DE SERVIÇOS A GESTÃO EM SAÚDE - NOVEMBRO/2023</t>
  </si>
  <si>
    <t>SERVIÇOS DE SUPERVISÃO DA MANUTENÇÃO -  NOVEMBRO/2023</t>
  </si>
  <si>
    <t>RESCISÃO CONTRATUAL</t>
  </si>
  <si>
    <t>SERVIÇOS MEDICOS-EMERGENCIA, AMBULATORIO, INTERNAÇÃO PEDIATRICA NOVEMBRO/2023 EQUIPE MEDICA</t>
  </si>
  <si>
    <t>SERVIÇOS MEDICOS ANESTESIOLOGIA NOVEMBRO/2023</t>
  </si>
  <si>
    <t>ALIMENTAÇÃO NOVEMBRO/2023</t>
  </si>
  <si>
    <t>MANUTENÇÃO DE AR CONDICIONADO - NOVEMBRO/2023</t>
  </si>
  <si>
    <t>GRRF - LUANA SANTOS DE OLIVEIRA</t>
  </si>
  <si>
    <t>FGTS S/ FOLHA APRENDIZ NOVEMBRO/2023</t>
  </si>
  <si>
    <t>FGTS S/ FOLHA NOVEMBRO/2023</t>
  </si>
  <si>
    <t>OUTRAS FORMAS DE CONTRATAÇÕES - SERV.ADM.NOVEMRO/2023</t>
  </si>
  <si>
    <t>CIRURGIA PEDIÁTRICA NOVEMBRO/2021</t>
  </si>
  <si>
    <t>LIMPEZA E ESTERELIZAÇÃO NOVEMBRO/2023</t>
  </si>
  <si>
    <t>PRESTAÇÃO DE SERVIÇOS MÉDICOS ESPECIALIZADOS EM UTI PEDIÁTRICA - NOVEMBRO (CTI)</t>
  </si>
  <si>
    <t>MANUTENÇÃO DE EQUIPAMENTOS MÉDICOS NOVEMBRO/2023</t>
  </si>
  <si>
    <t>MANUTENÇÃO DO JARDIM NOVEMBRO/2023</t>
  </si>
  <si>
    <t>ESTORNO DE LANÇAMENTO - TARIFAS - 01/11/2023 A 30/11/2023</t>
  </si>
  <si>
    <t>MANUTENÇÃO PREDIAL</t>
  </si>
  <si>
    <t>MATERIAL DE ESCRITORIO</t>
  </si>
  <si>
    <t>MEDICAMENTOS</t>
  </si>
  <si>
    <t>MATERIAIS E INSUMOS - SACO HAMPER, MONOPERSULFATO</t>
  </si>
  <si>
    <t>MANUTENÇÃO TELEFONIA NOVEMBRO/2023</t>
  </si>
  <si>
    <t>MANUTENÇÃO PREDIAL COMPRA DE MATERIAL</t>
  </si>
  <si>
    <t>PRESTADORES DE SERVIÇOS - APOIO ADMINISTRATIVO - TRANSPORTE COM MOTOBOY - NOVEMBRO/2023</t>
  </si>
  <si>
    <t xml:space="preserve">MATERIAL DE ESCRITORIO </t>
  </si>
  <si>
    <t>MANUTENÇÃO ELEVADOR NOVEMBRO/2023</t>
  </si>
  <si>
    <t>MATERIAIS E INSUMOS - LEITE</t>
  </si>
  <si>
    <t>MATERIAL DE ESCRITORIO (PAPELARIA)</t>
  </si>
  <si>
    <t>MATERIAIS E INSUMOS - SUPLEMENTO ALIMENTAR</t>
  </si>
  <si>
    <t xml:space="preserve">PRESTADORES SERVIÇOS - APOIO ADMINISTRATIVO - PESQUISA DE SATISFAÇÃO PROPOSTA 805/22  </t>
  </si>
  <si>
    <t>LOCAÇÃO DE AMBULÂNCIA NOVEMBRO/2023</t>
  </si>
  <si>
    <t>LOCAÇÃO DE UM VEÍCULO 4 PORTAS, AR CONDICIONADO, DIREÇÃO HIDRAULICA, COR BRANCO COM SGURO E RASTREADOR-NOVEMBRO/2023</t>
  </si>
  <si>
    <t>APOIO ADMINISTRATIVO - REEMBOLSO DE DESPESAS</t>
  </si>
  <si>
    <t xml:space="preserve">CONTA NET </t>
  </si>
  <si>
    <t>FÉRIAS DEZEMBRO/2023</t>
  </si>
  <si>
    <t>LOCAÇÃO EQUIPAMENTOS</t>
  </si>
  <si>
    <t>COLOCAÇÃO INSULFIM NAS JANELAS</t>
  </si>
  <si>
    <t>SERVIÇOS ESPECIALIZADOS TI PERÍODO: 01/08/202 A 31/08/2023</t>
  </si>
  <si>
    <t>MANUTENÇÃO DE EQUIPAMENTOS - BOMBAS INJECTOMATA 50% ENTRADA</t>
  </si>
  <si>
    <t>NEFROLOGIA - JUNHO/2023</t>
  </si>
  <si>
    <t>AR CONDCIONADO</t>
  </si>
  <si>
    <t>MATERIAL PARA MANUTENÇÃO PREDIAL</t>
  </si>
  <si>
    <t>COLETA DE RESIDUOS HOSPITALARES NOVEMBRO/2023</t>
  </si>
  <si>
    <t>COLETA DE RESIDUOS HOSPITALARES OUTUBRO/2023</t>
  </si>
  <si>
    <t>MANUTENÇÃO GERADOR NOVEMBRO/2023</t>
  </si>
  <si>
    <t>PLANO DE INTERNET NOVEMBRO/2023</t>
  </si>
  <si>
    <t>PAGAMENTO DE SEGURO DE VIDA NOVEMBRO/2023</t>
  </si>
  <si>
    <t>CARTAO FUEL CONTROL NOVEMBRO/2023</t>
  </si>
  <si>
    <t>PAGAMENTO DE PESSOAL  DEZEMBRO/2023 COMPLEMENTAR CARINA BURGHARDT MOURA</t>
  </si>
  <si>
    <t xml:space="preserve">SERVIÇO DE MANUTENÇÃO DE 5 (CINCO)ARMADILHAS LUMINOSAS NA COZINHA </t>
  </si>
  <si>
    <t>HGVF -REPASSE REFERENTE Á 35ª PARCELA 5.192.376,14  PARCIAL DEZEMBRO/2023 FALTA 573.611,49</t>
  </si>
  <si>
    <t>HGVF - PAGAMENTO FMS ENFERMAGEM  OUTUBRO/2023</t>
  </si>
  <si>
    <t>APLICAÇÃO AUTOMATICA</t>
  </si>
  <si>
    <t>MATERIAIS DE LIMPEZA</t>
  </si>
  <si>
    <t xml:space="preserve"> MATERIAIS E INSUMOS - LACTARIO</t>
  </si>
  <si>
    <t>CLAUDICEIA SOUZA DE JESUS FELIX PROC.01010779720165010241 PARC.06</t>
  </si>
  <si>
    <t xml:space="preserve">CAIXA BIN </t>
  </si>
  <si>
    <t>ALIMENTAÇÃO JULHO/2023</t>
  </si>
  <si>
    <t>REFEIÇÕES  DE  ABRIL/2023</t>
  </si>
  <si>
    <t>REFEIÇÕES  DE  MAIO/2023</t>
  </si>
  <si>
    <t>ALIMENTAÇÃO JUNHO/2023</t>
  </si>
  <si>
    <t>COMPRA DE MATERIAIS PARA USO DA INFRAESTRUTURA DO HGVF</t>
  </si>
  <si>
    <t>SERVIÇOS DE LAVANDERIA - 01/11/2023 A 30/11/2023 PARC.02/2</t>
  </si>
  <si>
    <t>HGVF - PAGAMENTO FMS ENFERMAGEM NOVEMBRO/2023</t>
  </si>
  <si>
    <t>AMANDA FLORENCIO DE SOUZA PROC.01011245920165010245-15ª PARC.</t>
  </si>
  <si>
    <t>COMPRA</t>
  </si>
  <si>
    <t>INSS FOLHA  NOVEMBRO/2023</t>
  </si>
  <si>
    <t>INSS FÉRIAS + 1/3 FÉRIAS</t>
  </si>
  <si>
    <t>INSS 13º SALÁRIO + AUT</t>
  </si>
  <si>
    <t xml:space="preserve">IR RESCISÃO-NOVEMBRO/2023 </t>
  </si>
  <si>
    <t xml:space="preserve">IR FÉRIAS-NOVEMBRO/2023 </t>
  </si>
  <si>
    <t>IR S/FOLHA  OUTUBRO/2023</t>
  </si>
  <si>
    <t>IR S/FOLHA  OUTUBRO/2023 AUT</t>
  </si>
  <si>
    <t>13º SALÁRIO 2ª PARCELA</t>
  </si>
  <si>
    <t>ADRIANO JORGE NEPOMUCENO 12ª PARCELA</t>
  </si>
  <si>
    <t>PACOTE DE LAUDOS DE ELETROENCEFALOGRAMA - NOVEMBRO/2023</t>
  </si>
  <si>
    <t>BRUNO RAFAEL DA SILVA OLIVEIRA-DEZEMBRO/2023 6ªPARCELA-RESP.MICHELE MARQUES DA SILVEIRA</t>
  </si>
  <si>
    <t>MATERIAIS E INSUMOS (EQUIPO)</t>
  </si>
  <si>
    <t>13º PENSÃO ALIMENTICIA DEZEMBRO/2023-GABRIELLY OLIVEIRA P TAVARES RESP.SABRINNA OLIVEIRA PINTO</t>
  </si>
  <si>
    <t>13º PENSÃO ALIMENTICIA DEZEMBRO/2023-ANTONELLA CANAVARROS XAVIER RESP.GRAZIELA CANAVARROS RIBEIRO</t>
  </si>
  <si>
    <t xml:space="preserve">INSS 13º SALÁRIO </t>
  </si>
  <si>
    <t>IRRF NF 44 JVA SERVIÇOS DE HEMOCULTURA OUTUBRO/2023</t>
  </si>
  <si>
    <t>PIS-COFINS-CSLL  NF 202300000000431 VITAI SERVIÇOS ESPECIALIZADOS TI PERÍODO: 01/06/2023 A 30/06/2023</t>
  </si>
  <si>
    <t xml:space="preserve">PIS-COFINS-CSLL NF 45 JVA SERVIÇOS DE ANÁLISE CLÍNICAS - FORA DO PACOTE CONTRATADO  </t>
  </si>
  <si>
    <t>PIS-COFINS-CSLL NF 131 NEV SERVIÇOS MEDICOS-EMERGENCIA, AMBULATORIO, INTERNAÇÃO PEDIATRICA OUTUBRO/2023 EQUIPE MEDICA</t>
  </si>
  <si>
    <t>PIS-COFINS-CSLL NF 132 NEV SERVIÇOS MEDICOS ANESTESIOLOGIA OUTUBRO/2023</t>
  </si>
  <si>
    <t>IRRF NF 202300000000192 NEPHRON SERVIÇO DE NEFROLOGIA PRESTADO NO HGVF MAIO/2023</t>
  </si>
  <si>
    <t>IRRF NF 43 JVA SERVIÇOS DE IMAGEM OUTUBRO/2023</t>
  </si>
  <si>
    <t>PIS-COFINS-CSLL NF 202300000000153 NEPHRON SERVIÇO DE NEFROLOGIA PRESTADO NO HGVF ABRIL/2023</t>
  </si>
  <si>
    <t>INSS 13º SALÁRIO</t>
  </si>
  <si>
    <t xml:space="preserve">IR S/13º SALÁRIO  </t>
  </si>
  <si>
    <t>INSS NF 1158 MEDSHORE SERV.LOCAÇÃO DE AMBULÂNCIA OUTUBRO/2023</t>
  </si>
  <si>
    <t>IRRF NF 1104 HTS PRESTAÇÃO DE SERVIÇO DE TI - INFRA ESTRUTURA E REDE</t>
  </si>
  <si>
    <t xml:space="preserve">IRRF NF 45 JVA SERVIÇOS DE ANÁLISE CLÍNICAS - FORA DO PACOTE CONTRATADO  </t>
  </si>
  <si>
    <t>IRRF NF 202300000000492 VITAI SERVIÇOS ESPECIALIZADOS TI PERÍODO: 01/07/2023 A 31/07/2023</t>
  </si>
  <si>
    <t>IRRF NF 42 JVA SERVIÇOS DE ANÁLISE CLÍNICAS  OUTUBRO/2023</t>
  </si>
  <si>
    <t>IRRF NF 132 NEV SERVIÇOS MEDICOS ANESTESIOLOGIA OUTUBRO/2023</t>
  </si>
  <si>
    <t>IRRF NF 1101 HTS EDUCAÇÃO PERMANENTE-IMPLANTAÇÃO DA PLATAFORMA ENSINO A DISTANCIA</t>
  </si>
  <si>
    <t>IRRF NF 202300000000153 NEPHRON SERVIÇO DE NEFROLOGIA PRESTADO NO HGVF ABRIL/2023</t>
  </si>
  <si>
    <t>IRRF NF 352 NEPHRON SERVIÇO DE NEFROLOGIA PRESTADO NO HGVF SETEMBRO/2023</t>
  </si>
  <si>
    <t>PIS-OFINS-CSLL NF 352 NEPHRON SERVIÇO DE NEFROLOGIA PRESTADO NO HGVF SETEMBRO/2023</t>
  </si>
  <si>
    <t>PIS-COFINS-CSLL NF 42 JVA SERVIÇOS DE ANÁLISE CLÍNICAS  OUTUBRO/2023</t>
  </si>
  <si>
    <t>PIS-COFINS-CSLL NF 43 JVA SERVIÇOS DE IMAGEM OUTUBRO/2023</t>
  </si>
  <si>
    <t>PIS-COFINS-CSLL NF 202300000000492 VITAI SERVIÇOS ESPECIALIZADOS TI PERÍODO: 01/07/2023 A 31/07/2023</t>
  </si>
  <si>
    <t>PIS-COFINS-CSLL NF 1104 HTS PRESTAÇÃO DE SERVIÇO DE TI - INFRA ESTRUTURA E REDE</t>
  </si>
  <si>
    <t>PIS-COFINS-CSLL NF 31 HEALTHCARE PRESTAÇÃO DE SERVIÇOS MÉDICOS ESPECIALIZADOS EM UTI PEDIÁTRICA - OUTUBRO/2023 (CTI)</t>
  </si>
  <si>
    <t>IRRF NF 131 NEV SERVIÇOS MEDICOS-EMERGENCIA, AMBULATORIO, INTERNAÇÃO PEDIATRICA OUTUBRO/2023 EQUIPE MEDICA</t>
  </si>
  <si>
    <t>PIS-COFINS-CSLL NF 44 JVA SERVIÇOS DE HEMOCULTURA OUTUBRO/2023</t>
  </si>
  <si>
    <t>PIS-COINS-CSLL NF 202300000000192 NEPHRON SERVIÇO DE NEFROLOGIA PRESTADO NO HGVF MAIO/2023</t>
  </si>
  <si>
    <t>IRRF NF 202300000000431 VITAI SERVIÇOS ESPECIALIZADOS TI PERÍODO: 01/06/2023 A 30/06/2023</t>
  </si>
  <si>
    <t>IRRF NF 31 HEALTHCARE PRESTAÇÃO DE SERVIÇOS MÉDICOS ESPECIALIZADOS EM UTI PEDIÁTRICA - OUTUBRO/2023 (CTI)</t>
  </si>
  <si>
    <t>PIS-COFINS-CSLL NF 1101 HTS EDUCAÇÃO PERMANENTE-IMPLANTAÇÃO DA PLATAFORMA ENSINO A DISTANCIA</t>
  </si>
  <si>
    <t xml:space="preserve">OFERTA CONJUNTA CLARO MIX/CLARO LIFE ILIMITADO 3GB APLICATIVOS DIGITAIS PJ BONUS DE INTERNET TURBO 2GB </t>
  </si>
  <si>
    <t>ASSESSORIA JURIDICA - NOVEMBRO/2023</t>
  </si>
  <si>
    <t>LOCAÇÃO DE IMPRESSORAS E MULTIFUNCIONAIS NOVEMBRO/2023</t>
  </si>
  <si>
    <t>AUDITORIA FINANCEIRA FISCAL CONTÁBIL  - NOVEMBRO/2023</t>
  </si>
  <si>
    <t>13º SALARIO 2ª PARC. ANSELMO DIAS DE CARVALHO</t>
  </si>
  <si>
    <t>FRETAMENTO - CONVIDADOS CONFRATERNIZAÇÃO 2023</t>
  </si>
  <si>
    <t>FOLHA UNIÃO-PISO ENFERMAGEM DEZEMBRO/2024</t>
  </si>
  <si>
    <t>VALE TRANSPORTE-JANEIRO/2024  MENSAL</t>
  </si>
  <si>
    <t>PIS S/FOLHA NOVEMBRO/2023</t>
  </si>
  <si>
    <t>MATERIAIS PARA HIGIENIZAÇÃO</t>
  </si>
  <si>
    <t>MOBILIARIO</t>
  </si>
  <si>
    <t>SERVIÇOS DE FOTOGRAFIA, FILMAGEM E EDIÇÃO DIAS 06 E 29/09/2023</t>
  </si>
  <si>
    <t xml:space="preserve">MANUTENÇÃO TELEFONIA DEZEMBRO/2023 FORNECIMENTO 3 PLACAS </t>
  </si>
  <si>
    <t>OBRA - INSTALAÇÃO CONCERTINA NO MURO</t>
  </si>
  <si>
    <t>RESGATE INVEST FACIL</t>
  </si>
  <si>
    <t>FOLHA UNIÃO-PISO ENFERMAGEM COMPLEMENTAR</t>
  </si>
  <si>
    <t>APLICAÇÃO CDB</t>
  </si>
  <si>
    <t xml:space="preserve">FÉRIAS JANEIRO/2024 </t>
  </si>
  <si>
    <t xml:space="preserve">MANUTENÇÃO PREDIAL </t>
  </si>
  <si>
    <t>DEBORA PERCILIANA JESUS DA GLORIA - PROC.100191-81.2019.5.01.0245 - 5ª PARC.DEZEMBRO/2023</t>
  </si>
  <si>
    <t xml:space="preserve">MATERIAIS E INSUMOS </t>
  </si>
  <si>
    <t>ESTORNO DE LANÇAMENTO TARIFAS 01/12/2023 A 30/12/2023</t>
  </si>
  <si>
    <t>FÉRIAS JANEIRO/2024 PENSÃO GRAZIELA CANAVARROS RIBEIRO</t>
  </si>
  <si>
    <t>COMPRA DE MEDICAMENTO PARA O ABASTECIMENTO DA FARMACIA DO HGVF</t>
  </si>
  <si>
    <t>PARCELAMENTO (PERT) INSS 625199529  - PARCELA 72 NOVEMBRO/2023</t>
  </si>
  <si>
    <t>PARCELAMENTO PGFN 6521843 DEZEMBRO/2023 PARC.19 (IR-CSLL-COFINS-PIS PASEP)</t>
  </si>
  <si>
    <t>PARCELAMENTO PREVIDENCIÁRIO 02110001200375137492216  (INSS JAN/22 A JUN/22) - PARC.17</t>
  </si>
  <si>
    <t>PARCELAMENTO INSS - 02110001200201973372340  DOC.07.03.23048.1742440 PARC.11 NOVEMBRO/2023</t>
  </si>
  <si>
    <t>REGARGA EXTINTOR CO2 6KG</t>
  </si>
  <si>
    <t>ADIANTAMENTO DEZEMBRO/2023 - DANIELA MONTEIRO TEIXEIRA MENDES</t>
  </si>
  <si>
    <t xml:space="preserve">74 PARCELA  1708 E 5952 00910001300051328091893 </t>
  </si>
  <si>
    <t xml:space="preserve">PARCELAMENTO PREVIDENCIÁRIO 02110001200005484812288 (INSS NOV/2021 E DEZ/2021) - PARC.19/60 </t>
  </si>
  <si>
    <t>EXTRATO</t>
  </si>
  <si>
    <t>9067624</t>
  </si>
  <si>
    <t>TARIFA</t>
  </si>
  <si>
    <t>PGPA</t>
  </si>
  <si>
    <t>PGRCT</t>
  </si>
  <si>
    <t>GRRF</t>
  </si>
  <si>
    <t>GRF</t>
  </si>
  <si>
    <t>RELATÓRIO</t>
  </si>
  <si>
    <t>8821</t>
  </si>
  <si>
    <t>8819</t>
  </si>
  <si>
    <t>8820</t>
  </si>
  <si>
    <t>1064</t>
  </si>
  <si>
    <t>198510</t>
  </si>
  <si>
    <t>GPS</t>
  </si>
  <si>
    <t>2.2.4</t>
  </si>
  <si>
    <t>2.2.15</t>
  </si>
  <si>
    <t>ESPRO- ASSOCIAÇÃO DE ENSINO SOCIAL</t>
  </si>
  <si>
    <t>OI S.A.</t>
  </si>
  <si>
    <t>IDÉIAS - MATRIZ</t>
  </si>
  <si>
    <t>CONECTAR S M ELET S</t>
  </si>
  <si>
    <t>ANA PAULA DA CONCEIÇÃO MARIA DE OLIVEIRA</t>
  </si>
  <si>
    <t xml:space="preserve">JVA SERVIÇOS MEDICOS E DIAGNOSTICOS </t>
  </si>
  <si>
    <t>RESGATE FUNDOS MAX DI</t>
  </si>
  <si>
    <t>PAGAMENTO DE PROJETO DE JOVEM APRENDIZ  NOVEMBRO/2023</t>
  </si>
  <si>
    <t>TELEFONIA FIXA E INTERNET - OI - NOVEMBRO/2023</t>
  </si>
  <si>
    <t xml:space="preserve">CUSTEIO DA EXECUTORA NOVEMBRO/2023 NOVO CONTRATO  </t>
  </si>
  <si>
    <t>SERVIÇO DE DESINSETIZAÇÃO CONTRA BARATAS, FORMIGAS E DESRATIZAÇÃO NO HGVF</t>
  </si>
  <si>
    <t>MATERIAIS E INSUMOS (ESPONJA DUPLA FACE, SACODE LIXO)</t>
  </si>
  <si>
    <t>MATERIAIS E INSUMOS (PAPEL HIGIENICO)</t>
  </si>
  <si>
    <t>MATERIAIS E INSUMOS (PAPEL TOALHAE SABONETE LIQUIDO)</t>
  </si>
  <si>
    <t xml:space="preserve">PAGAMENTO DE PESSOAL + BONUS + AUTONOMOS NOVEMBRO/2023 </t>
  </si>
  <si>
    <t>PAGAMENTO DE PESSOAL  NOVEMBRO/2023 DANIELA MONTEIRO TEIXEIRA MENDES</t>
  </si>
  <si>
    <t>PEDÁGIOS E ESTACIONAMENTOS - NOVEMBRO/2023</t>
  </si>
  <si>
    <t>GRRF - ANA PAULA DA CNCEIÇÃO MARIA DE OLIVEIRA</t>
  </si>
  <si>
    <t>SERVIÇOS DE IMAGEM NOVEMBRO/2023</t>
  </si>
  <si>
    <t>SERVIÇOS DE HEMOCULTURA NOVEMBRO/2023</t>
  </si>
  <si>
    <t>SERVIÇOS DE ANÁLISE CLÍNICAS  NOVEMBRO/2023</t>
  </si>
  <si>
    <t>SERVIÇOS DE ANÁLISE CLÍNICAS - FORA DO PACOTE CONTRATADO  NOVEMBRO/2023</t>
  </si>
  <si>
    <t>TX ADM</t>
  </si>
  <si>
    <t>FOLHA</t>
  </si>
  <si>
    <t>NUMERO DOCUMENTO</t>
  </si>
  <si>
    <t>RAZAO SOCIAL</t>
  </si>
  <si>
    <t>COMPRA DE INSUMOS PARA ABASTECIMENTO DO ALMOXARIFADO DO HGVF</t>
  </si>
  <si>
    <t>SHAMMAH COMERCIO DE MATERIAIS EIRELI ME</t>
  </si>
  <si>
    <t>PAGAMENTO DE PROJETO DE JOVEM APRENDIZ  OUTUBRO/2023</t>
  </si>
  <si>
    <t>TARIFA BANCARIA PIX</t>
  </si>
  <si>
    <t>TELEFONIA FIXA E INTERNET - OI - OUTUBRO/2023</t>
  </si>
  <si>
    <t>MATERIAIS E INSUMOS (SABONETE LIQUIDO)</t>
  </si>
  <si>
    <t>VALE TRANSPORTE-TRANSPORTE/2023  CARTÕES PROVISORIOS</t>
  </si>
  <si>
    <t>JRT COMÉRCIO DE PAPELARIA E INFORMÁTICA EIRELI ME</t>
  </si>
  <si>
    <t>11420</t>
  </si>
  <si>
    <t>RESGATE DE FUNDOS MAX DI - PROVISÃO RESCISÃO SIMONETE BONIFACIO BAPTISTA DOS SANTOS</t>
  </si>
  <si>
    <t>MAXXLATINA COMERCIO ATAC E IMPORT LTDA</t>
  </si>
  <si>
    <t>SIMONETE BONIFACIO BAPTISTA DOS SANTOS</t>
  </si>
  <si>
    <t xml:space="preserve">RESCISÃO CONTRATUAL </t>
  </si>
  <si>
    <t>LICENÇA DE USO SOFTWARE OUTUBRO/2023</t>
  </si>
  <si>
    <t>2.1.6</t>
  </si>
  <si>
    <t>ISS NF 898 ISSA MEDICINA OCUPACIONAL - 29/07/2023 A 28/08/2023</t>
  </si>
  <si>
    <t>HGVF -PAGAMENTO REFERENTE AO REAJUSTE DO IPCA E DISSÍDIO 2021 E 2022</t>
  </si>
  <si>
    <t>BONUS CAP 3.2 + ANGRA OUTUBRO/2023</t>
  </si>
  <si>
    <t>PAGAMENTO AUTONOMO   OUTUBRO/2023</t>
  </si>
  <si>
    <t xml:space="preserve">PAGAMENTO DE PESSOAL  OUTUBRO/2023 </t>
  </si>
  <si>
    <t>MATERIAIS E INSUMOS (LEITE)</t>
  </si>
  <si>
    <t>LICENCIAMENTO DE SOFTWARE - OUTUBRO/2023</t>
  </si>
  <si>
    <t>FGTS S/ FOLHA APRENDIZ OUTUBRO/2023</t>
  </si>
  <si>
    <t>FGTS S/ FOLHA OUTUBRO/2023</t>
  </si>
  <si>
    <t>SERVIÇOS DE HEMOCULTURA OUTUBRO/2023</t>
  </si>
  <si>
    <t>SERVIÇOS DE ANÁLISE CLÍNICAS - FORA DO PACOTE CONTRATADO  OUTUBRO/2023</t>
  </si>
  <si>
    <t>SERVIÇOS DE IMAGEM OUTUBRO/2023</t>
  </si>
  <si>
    <t>SERVIÇOS DE ANÁLISE CLÍNICAS  OUTUBRO/2023</t>
  </si>
  <si>
    <t xml:space="preserve">CUSTEIO DA EXECUTORA OUTUBRO/2023 NOVO CONTRATO  </t>
  </si>
  <si>
    <t>3.11</t>
  </si>
  <si>
    <t>VERMAT EGF DISTRIBUIDORA LTDA</t>
  </si>
  <si>
    <t>LOCAÇÃO DE TABLETS OUTUBRO/2023</t>
  </si>
  <si>
    <t>LOCAÇÃO DE NOTEBOOKS  - OUTUBRO/2023</t>
  </si>
  <si>
    <t>LOCAÇÃO DE EQUIPAMENTOS OUTUBRO/2023</t>
  </si>
  <si>
    <t>PENSÃO ALIMENTICIA OUTUBRO/2023-GABRIEL TELLES GARRIDO KILZER RESP. IGOR KILZER SANTOS</t>
  </si>
  <si>
    <t>PENSÃO ALIMENTICIA OUTUBRO/2023-ANTONELLA CANAVARROS XAVIER RESP.GRAZIELA CANAVARROS RIBEIRO</t>
  </si>
  <si>
    <t>PENSÃO ALIMENTICIA OUTUBRO/2023-GABRIELLY OLIVEIRA P TAVARES RESP.SABRINNA OLIVEIRA PINTO</t>
  </si>
  <si>
    <t>OUTRAS FORMAS DE CONTRATAÇÕES - APOIO ADMINISTRATIVO - OUTUBRO/2023</t>
  </si>
  <si>
    <t>PRESTAÇÃO DE SERVIÇOS A GESTÃO EM SAÚDE - OUTUBRO/2023</t>
  </si>
  <si>
    <t>SERVIÇOS DE SUPERVISÃO DA MANUTENÇÃO -  OUTUBRO/2023 SUBSTITUI LAC MARTINS</t>
  </si>
  <si>
    <t>CIRURGIA PEDIÁTRICA OUTUBRO/2023</t>
  </si>
  <si>
    <t>LIMPEZA E ESTERELIZAÇÃO REF.OUTUBRO/2023</t>
  </si>
  <si>
    <t>MANUTENÇÃO DO JARDIM OUTUBRO/2023</t>
  </si>
  <si>
    <t>NOVA LINEA COM. DE PROD. FARM.LTDA</t>
  </si>
  <si>
    <t>ASSESSORIA JURIDICA - OUTUBRO/2023</t>
  </si>
  <si>
    <t>SERVIÇOS MEDICOS ANESTESIOLOGIA OUTUBRO/2023</t>
  </si>
  <si>
    <t>SERVIÇOS MEDICOS-EMERGENCIA, AMBULATORIO, INTERNAÇÃO PEDIATRICA OUTUBRO/2023 EQUIPE MEDICA</t>
  </si>
  <si>
    <t>MANUTENÇÃO TELEFONIA OUTUBRO/2023</t>
  </si>
  <si>
    <t>SERVIÇOS DE LAVANDERIA PERIODO: 01/10/2023 A 31/10/2023</t>
  </si>
  <si>
    <t>EDUARDA ABREU DAVID</t>
  </si>
  <si>
    <t>STETFFANY VIEIRA DIAS</t>
  </si>
  <si>
    <t>MANUTENÇÃO DE AR CONDICIONADO - OUTUBRO/2023</t>
  </si>
  <si>
    <t>SERVIÇOS PRESTADOS NO MÊS DE OUTUBRO/2023</t>
  </si>
  <si>
    <t>SERVIÇOS DE FOTOGRAFIA, FILMAGEM E EDIÇÃO</t>
  </si>
  <si>
    <t>GRRF - GUIA DE RECOLHIMENTO RESCISÓRIO DO FGTS</t>
  </si>
  <si>
    <t>GRRF - GABRIELLE DE SOUZA GARCIA</t>
  </si>
  <si>
    <t>OUTRAS FORMAS DE CONTRATAÇÕES - SERV.ADM.OUTUBRO/2023</t>
  </si>
  <si>
    <t>GABRIELLE DE SOUZA GARCIA</t>
  </si>
  <si>
    <t xml:space="preserve"> ALENICE MARTINS SANTOS</t>
  </si>
  <si>
    <t>PRESTAÇÃO DE SERVIÇOS MÉDICOS ESPECIALIZADOS EM UTI PEDIÁTRICA - OUTUBRO/2023 (CTI)</t>
  </si>
  <si>
    <t>8695</t>
  </si>
  <si>
    <t>INFO KINGS SISTEMAS DE PONTO E ACESSO LTDA EPP</t>
  </si>
  <si>
    <t>PRESTAÇÃO SERVIÇOS TÉCNICO REALIZADO EM 12/12/2022</t>
  </si>
  <si>
    <t>MANUTENÇÃO ELEVADOR OUTUBRO/2023</t>
  </si>
  <si>
    <t>DIREITO E GESTÃO PUBLICA LTDA</t>
  </si>
  <si>
    <t>CURSO DE ATUALIZAÇÃO NO SUS 2023 PARC.03/4</t>
  </si>
  <si>
    <t>PRESTADORES DE SERVIÇOS - APOIO ADMINISTRATIVO - TRANSPORTE COM MOTOBOY - OUTUBRO/2023</t>
  </si>
  <si>
    <t>RIOPAR</t>
  </si>
  <si>
    <t>3149P5</t>
  </si>
  <si>
    <t>CANCELAMENTO DE CARTÕES EM LOTE - LIMITE EXCEDIDO</t>
  </si>
  <si>
    <t>ANÁLISE DE ALIMENTOSDATA COLETA: 23/10/2023</t>
  </si>
  <si>
    <t>ISS  NF 30 HEALTHCARE PRESTAÇÃO DE SERVIÇOS MÉDICOS ESPECIALIZADOS EM UTI PEDIÁTRICA - SETEMBRO/2023</t>
  </si>
  <si>
    <t>INTERNET BANDA LARGA 12/09/2023 A 11/10/2023</t>
  </si>
  <si>
    <t>MATERIAL PARA HIGIENIZAÇÃO</t>
  </si>
  <si>
    <t>ASSOCIAÇÃO BRASILEIRA DE ENFERMAGEM ABEN</t>
  </si>
  <si>
    <t>74º CONGRESSO BRAS.ENFERMAGEM CBEN</t>
  </si>
  <si>
    <t>LOCAÇÃO DE UM VEÍCULO 4 PORTAS, AR CONDICIONADO, DIREÇÃO HIDRAULICA, COR BRANCO COM SGURO E RASTREADOR-SETEMBRO/2023</t>
  </si>
  <si>
    <t>MATERIAL DE LIMPEZA LIXEIRA COM PEDAL</t>
  </si>
  <si>
    <t>SERVIÇO DE NEFROLOGIA PRESTADO NO HGVF SETEMBRO/2023</t>
  </si>
  <si>
    <t>2.2.18.31</t>
  </si>
  <si>
    <t>SERVIÇOS ESPECIALIZADOS TI PERÍODO: 01/07/2023 A 31/07/2023</t>
  </si>
  <si>
    <t>LOCAÇÃO DE UM VEÍCULO 4 PORTAS, AR CONDICIONADO, DIREÇÃO HIDRAULICA, COR BRANCO COM SGURO E RASTREADOR-OUTUBRO/2023</t>
  </si>
  <si>
    <t>SERVIÇO DE NEFROLOGIA PRESTADO NO HGVF ABRIL/2023</t>
  </si>
  <si>
    <t>SERVIÇOS ESPECIALIZADOS TI PERÍODO: 01/06/2023 A 30/06/2023</t>
  </si>
  <si>
    <t>LOCAÇÃO DE AMBULÂNCIA OUTUBRO/2023</t>
  </si>
  <si>
    <t>ALBERTO DOS SANTOS BARBOSA</t>
  </si>
  <si>
    <t>8</t>
  </si>
  <si>
    <t>PRESTADORES SERVIÇOS - APOIO ADMINISTRATIVO - REFORMA DE POLTRONAS</t>
  </si>
  <si>
    <t>MATERIAIS E INSUMOS (EQUIPO BOMBA INFUSORA)</t>
  </si>
  <si>
    <t>RESGATE DE FUNDOS MAX DI - PROVISÃO RESCISÃO GABRIELA CEZAR RODRIGUES DIAS</t>
  </si>
  <si>
    <t>CARTAO FUEL CONTROL - OUTUBRO/2023</t>
  </si>
  <si>
    <t>ELETROMIL COMERCIAL LTDA</t>
  </si>
  <si>
    <t>COMPRA DE MATERIAIS PARA USO DA MANUTENÇÃO</t>
  </si>
  <si>
    <t>GABRIELA CEZAR RODRIGUES DIAS</t>
  </si>
  <si>
    <t>ALIMENTAÇÃO OUTUBRO/2023</t>
  </si>
  <si>
    <t>PROVISÃO FÉRIAS NOVEMBRO/2023 TAIS RAQUEL REM DE JESUS CAMPOS</t>
  </si>
  <si>
    <t>196944</t>
  </si>
  <si>
    <t>NIVEA BISPO DA COSTA BEZERRA</t>
  </si>
  <si>
    <t>FÉRIAS NOVEMBRO/2023 TAIS RAQUEL REM DE JESUS CAMPOS</t>
  </si>
  <si>
    <t xml:space="preserve">RESGATE AUTOMATICO DE INVESTIMENTOS </t>
  </si>
  <si>
    <t>PAGAMENTO AUTONOMO  NOVEMBRO/2023</t>
  </si>
  <si>
    <t>COSTA CAMARGO COM PROD HOSP LTDA</t>
  </si>
  <si>
    <t>COMPRA DE MEDICAMENTOS</t>
  </si>
  <si>
    <t>8711</t>
  </si>
  <si>
    <t>PAGAMENTO DE SEGURO DE VIDA -HGVF - OUTUBBRO/2023</t>
  </si>
  <si>
    <t>MANUTENÇÃO GERADOR OUTUBRO/2023</t>
  </si>
  <si>
    <t>PLANO DE INTERNET OUTUBRO/2023</t>
  </si>
  <si>
    <t>MATERIAIS E INSUMOS (EQUIPO ENTERAL)</t>
  </si>
  <si>
    <t>LOCAÇÃO EQUIPAMENTO AR SECO + SIST OXIDO NITRICO</t>
  </si>
  <si>
    <t>EYER COMERCIO E SERVIÇOS LTDA</t>
  </si>
  <si>
    <t>41</t>
  </si>
  <si>
    <t>GASES MEDICINAIS - LOCAÇÃO CENTRAL DE AR COMPRIMIDO - OUTUBRO/2023</t>
  </si>
  <si>
    <t>RESGATE DE FUNDOS MAX DI - PROVISÃO IRRF S/RESCISÃO</t>
  </si>
  <si>
    <t>RESGATE DE FUNDOS MAX DI - PROVISÃO IRRF S/FÉRIAS</t>
  </si>
  <si>
    <t>RESGATE DE FUNDOS MAX DI - PROVISÃO INSS 1/3 FÉRIAS</t>
  </si>
  <si>
    <t>SUPERMED COM E IMP DE PROD MED HOSPIT LTDA</t>
  </si>
  <si>
    <t>TENSIFIX</t>
  </si>
  <si>
    <t>INTERDATA COMERCIO E SERVIÇOS EIRELI</t>
  </si>
  <si>
    <t>CREACOM INFORMATICA COMERCIO E SERVIÇOS EIRELI</t>
  </si>
  <si>
    <t>IRRF NF 39 JVA SERVIÇOS DE IMAGEM SETEMBRO/2023</t>
  </si>
  <si>
    <t>IRRF NF 99 NEV SERVIÇOS MEDICOS ANESTESIOLOGIA SETEMBRO/2023</t>
  </si>
  <si>
    <t>PIS-COFINS-CSLL NF 39 JVA SERVIÇOS DE IMAGEM SETEMBRO/2023</t>
  </si>
  <si>
    <t>PIS-COFINS-CSLL NF 202300000000343 VITAI SOL SERVIÇOS ESPECIALIZADOS TI PERÍODO: 01/05/2023 A 31/05/2023</t>
  </si>
  <si>
    <t>PIS-COFINS-CSLL NF 40 JVA SERVIÇOS DE HEMOCULTURA SETEMBRO/2023</t>
  </si>
  <si>
    <t>IRRF NF 100 NEV SERVIÇOS MEDICOS-EMERGENCIA, AMBULATORIO, INTERNAÇÃO PEDIATRICA SETEMBRO/2023</t>
  </si>
  <si>
    <t xml:space="preserve">PIS-COFINS-CSLL NF 41 JVA SERVIÇOS DE ANÁLISE CLÍNICAS - FORA DO PACOTE CONTRATADO  IRRF NF 41 JVA </t>
  </si>
  <si>
    <t>IRRF NF 38 JVA SERVIÇOS DE ANÁLISE CLÍNICAS  SETEMBRO/2023</t>
  </si>
  <si>
    <t>IRRF NF 1060 HTS PRESTAÇÃO DE SERVIÇO DE TI - SETEMBRO/2023</t>
  </si>
  <si>
    <t>IRRF NF 1068 HTS EDUCAÇÃO PERMANENTE (CANVAS)-IMPLANTAÇÃO DA PLATAFORMA ENSINO A DISTANCIA</t>
  </si>
  <si>
    <t>PIS-COFINS-CSLL NF 1060 HTS PRESTAÇÃO DE SERVIÇO DE TI - SETEMBRO/2023</t>
  </si>
  <si>
    <t>PIS-COFINS-CSLL NF 99 NEV SERVIÇOS MEDICOS ANESTESIOLOGIA SETEMBRO/2023</t>
  </si>
  <si>
    <t>PIS-COFINS-CSLL  NF 30 HEALTHCARE PRESTAÇÃO DE SERVIÇOS MÉDICOS ESPECIALIZADOS EM UTI PEDIÁTRICA - SETEMBRO/2023</t>
  </si>
  <si>
    <t>IRRF NF 202300000000343 VITAI SOL SERVIÇOS ESPECIALIZADOS TI PERÍODO: 01/05/2023 A 31/05/2023</t>
  </si>
  <si>
    <t>PIS-COFINS-CSLL NF 1068 HTS EDUCAÇÃO PERMANENTE (CANVAS)-IMPLANTAÇÃO DA PLATAFORMA ENSINO A DISTANCIA</t>
  </si>
  <si>
    <t>INSS FOLHA  OUTUBRO/2023</t>
  </si>
  <si>
    <t>INSS FÉRIAS + 1/3 FÉRIAS  OUTUBRO/2023</t>
  </si>
  <si>
    <t>IR S/FOLHA SETEMBRO/2023</t>
  </si>
  <si>
    <t xml:space="preserve">IR RESCISÃO-OUTUBRO/2023 </t>
  </si>
  <si>
    <t xml:space="preserve">IR FÉRIAS-OUTUBRO/2023 </t>
  </si>
  <si>
    <t>IR S/FOLHA AUTONOMO</t>
  </si>
  <si>
    <t>IRRF NF 40 JVA SERVIÇOS DE HEMOCULTURA SETEMBRO/2023</t>
  </si>
  <si>
    <t>PIS-COFINS-CSLL NF 38 JVA SERVIÇOS DE ANÁLISE CLÍNICAS  SETEMBRO/2023</t>
  </si>
  <si>
    <t>PIS-COFINS-CSLL NF 14495 KJP COLETA DE RESIDUOS HOSPITALARES - SETEMBRO/2023</t>
  </si>
  <si>
    <t>PIS-COFINS-CSLL NF 202300000000076 NEPHRON SERVIÇO DE NEFROLOGIA PRESTADO NO HGVF FEVEREIRO/2023</t>
  </si>
  <si>
    <t>IRRF NF 202300000000076 NEPHRON SERVIÇO DE NEFROLOGIA PRESTADO NO HGVF FEVEREIRO/2023</t>
  </si>
  <si>
    <t>INSS NF 1051 MEDSHORE SERV LOCAÇÃO DE AMBULÂNCIA SETEMBRO/2023</t>
  </si>
  <si>
    <t xml:space="preserve">PIS-COFINS-CSLL NF 41 JVA SERVIÇOS DE ANÁLISE CLÍNICAS - FORA DO PACOTE CONTRATADO  </t>
  </si>
  <si>
    <t>IRRF NF 14495 KJP COLETA DE RESIDUOS HOSPITALARES - SETEMBRO/2023</t>
  </si>
  <si>
    <t>IRRF NF 30 HEALTHCARE PRESTAÇÃO DE SERVIÇOS MÉDICOS ESPECIALIZADOS EM UTI PEDIÁTRICA - SETEMBRO/2023</t>
  </si>
  <si>
    <t>PIS-COFINS-CSLL NF 100 NEV SERVIÇOS MEDICOS-EMERGENCIA, AMBULATORIO, INTERNAÇÃO PEDIATRICA SETEMBRO/2023</t>
  </si>
  <si>
    <t>PACOTE DE LAUDOS DE ELETROENCEFALOGRAMA - OUTUBRO/2023</t>
  </si>
  <si>
    <t>ROBSON MARIO MONTE BARRADAS</t>
  </si>
  <si>
    <t>MANUTENÇÃO DE EQUIPAMENTOS EM GERAL - PORTÃO</t>
  </si>
  <si>
    <t>CLAUDICEIA SOUZA DE JESUS FELIX PROC.01010779720165010241 PARC.05</t>
  </si>
  <si>
    <t>ADRIANO JORGE NEPOMUCENO 11ª PARCELA</t>
  </si>
  <si>
    <t>AMANDA FLORENCIO DE SOUZA PROC.01011245920165010245-14ª PARC.</t>
  </si>
  <si>
    <t>ECOMED COM PROD MÉDICOS</t>
  </si>
  <si>
    <t>LOCAÇÃO DE IMPRESSORAS E MULTIFUNCIONAIS OUTUBRO/2023</t>
  </si>
  <si>
    <t>MATERIAIS E INSUMOS (PAPEL TOALHA+PAPEL HIGIENICO)</t>
  </si>
  <si>
    <t>MATERIAIS E INSUMOS (PAPEL TOALHA)</t>
  </si>
  <si>
    <t>GUIA</t>
  </si>
  <si>
    <t>BRUNO RAFAEL DA SILVA OLIVEIRA-OUTUBRO/2023 5ªPARCELA-RESP.MICHELE MARQUES DA SILVEIRA</t>
  </si>
  <si>
    <t>2ª PARC. 13º  DANIELA MONTEIRO TEIXEIRA MENDES</t>
  </si>
  <si>
    <t>SERVIÇO DE NEFROLOGIA PRESTADO NO HGVF MAIO/2023</t>
  </si>
  <si>
    <t>BLOQUEIO JUDICIAL OF.20230018613347-00003</t>
  </si>
  <si>
    <t>GRRF - GUILHERME VIEIRA FAGUNDES</t>
  </si>
  <si>
    <t>GUILHERME VIEIRA FAGUNDES</t>
  </si>
  <si>
    <t>ALINE LIVIA DA SILVA RIBEIRO</t>
  </si>
  <si>
    <t>SERVIÇOS DE FOTOGRAFIA, FILMAGEM E EDIÇÃO DIA 12/10/2023</t>
  </si>
  <si>
    <t>FÉRIAS NOVEMBRO/2023 JOICE RIBEIRO VASCONCELOS</t>
  </si>
  <si>
    <t>FÉRIAS NOVEMBRO/2023ANA CAROLINA GARDEL BARBOSA MENEZES</t>
  </si>
  <si>
    <t>ADRIANO RODRIGUES SOUZA CARDOSO NOVEMBRO/2023 (RECLAMANTE E HONORARIOS)</t>
  </si>
  <si>
    <t>CHIRLEI FERNANDA AMARAL BITTENCOURT</t>
  </si>
  <si>
    <t>CONTRIBUIÇÕES PREVIDENCIARIAS ADRIANO RODRIGUES SOUZA CARDOSO NOVEMBRO/2023</t>
  </si>
  <si>
    <t>GRRF - CHIRLEI FERNANDA AMARAL BITTENCOURT</t>
  </si>
  <si>
    <t>MULTA EM GUIA INSS RECLAMATORIA TRAB.FLAVIA DUARTE DA SILVA NOV/2023</t>
  </si>
  <si>
    <t>PROVISÃO GRRF MARIA PAULA TORRES TAVAES</t>
  </si>
  <si>
    <t>PROVISÃO PIS FOLHA OUTUBRO/2023</t>
  </si>
  <si>
    <t>PROVISÃO RESCISÃO CRISTIANE FRANCISCA DE JESUS</t>
  </si>
  <si>
    <t>PROVISÃO RESCISÃO MARIA PAULA TORRES TAVAES</t>
  </si>
  <si>
    <t>VALE TRANSPORTE-DEZEMBRO/2023  MENSAL</t>
  </si>
  <si>
    <t>GRRF - MARIA PAULA TORRES TAVARES</t>
  </si>
  <si>
    <t>PIS S/FOLHA OUTUBRO/2023</t>
  </si>
  <si>
    <t>MEDICINA OCUPACIONAL - 29/09/2023 A 27/10/2023</t>
  </si>
  <si>
    <t>CRISTIANE FRANCISCA DE JESUS</t>
  </si>
  <si>
    <t>MARIA PAULA TORRES TAVARES</t>
  </si>
  <si>
    <t>AUDITORIA FINANCEIRA FISCAL CONTÁBIL - OUTUBRO/2023</t>
  </si>
  <si>
    <t>DEBORA PERCILIANA JESUS DA GLORIA - PROC.100191-81.2019.5.01.0245 - 4ª PARC.NOVEMBRO/2023</t>
  </si>
  <si>
    <t>PROVISÃO GRRF MARIA PAULA TORRES TAVAES COMPLEMENTO DO VALOR PAGO DIA 24/11/2023</t>
  </si>
  <si>
    <t>DESBLOQUEIO JUDICIAL OF.20230018613347-0000,</t>
  </si>
  <si>
    <t>MATERIAIS E INSUMOS - CANETA BISTURI</t>
  </si>
  <si>
    <t>RESGATE DE FUNDOS MAX DI - PROVISÃO FÉRIAS DEZ/2023</t>
  </si>
  <si>
    <t>MANUTENÇÃO DE EQUIPAMENTOS - BOMBAS DE INFUSÃO 50% DO VALOR DO SERVIÇO</t>
  </si>
  <si>
    <t>RESGATE VECTO CDB</t>
  </si>
  <si>
    <t>RESGATE DE FUNDOS MAX DI - PROVISÃO 1ª PARCELA 13º SALÁRIO</t>
  </si>
  <si>
    <t>13º SALÁRIO 1ª PARCELA</t>
  </si>
  <si>
    <t>CONSELHO REGIONAL DE ENFERMAGEM</t>
  </si>
  <si>
    <t>MULTA CONSELHO DE ETICA DE ENFERMAGEM ALINE PEREIRA TOLEDO</t>
  </si>
  <si>
    <t>MULTA CONSELHO DE ETICA DE ENFERMAGEM MARCELA COELHO ANTUNES DE ATAIDE ALPINO</t>
  </si>
  <si>
    <t>ELEVATOR MANUT E  CONSERV</t>
  </si>
  <si>
    <t>MANUTENÇÃO DE ELEVADOR OUTUBRO/2023</t>
  </si>
  <si>
    <t>PARCELAMENTO (PERT) INSS 625199529  - PARCELA 71 NOVEMBRO/2023</t>
  </si>
  <si>
    <t>PARCELAMENTO INSS - 02110001200201973372340  DOC.07.03.23048.1742440 PARC.10 NOVEMBRO/2023</t>
  </si>
  <si>
    <t>PIS NF 202300000000021 JVA EXAMES LABORATORIAIS - FORA E EXTRA DO PACOTE CONTRATADO  ABRIL/2023</t>
  </si>
  <si>
    <t>PARCELAMENTO PGFN 6521843 NOVEMBRO/2023 PARC.18 (IR-CSLL-COFINS-PIS PASEP)</t>
  </si>
  <si>
    <t>IRRF NF 202300000000021 JVA EXAMES LABORATORIAIS - FORA E EXTRA DO PACOTE CONTRATADO  ABRIL/2023</t>
  </si>
  <si>
    <t>PARCELAMENTO PREVIDENCIÁRIO 02110001200375137492216  (INSS JAN/22 A JUN/22) - PARC.16</t>
  </si>
  <si>
    <t>GUILHERME VIEIRA FAGUNDES COMPLEMENTAR</t>
  </si>
  <si>
    <t xml:space="preserve">73 PARCELA  1708 E 5952 00910001300051328091893 </t>
  </si>
  <si>
    <t xml:space="preserve">PARCELAMENTO PREVIDENCIÁRIO 02110001200005484812288 (INSS NOV/2021 E DEZ/2021) - PARC.18/60 </t>
  </si>
  <si>
    <t>3.13</t>
  </si>
  <si>
    <t>RESGATE DE FUNDOS MAX DI  - EMPRÉSTIMO PAGAMENTOS DIVERSOS NO DIA 02/10/2023</t>
  </si>
  <si>
    <t>PAGAMENTO DE PROJETO DE JOVEM APRENDIZ  SETEMBRO/2023</t>
  </si>
  <si>
    <t>MANUTENÇÃO DE ELEVADOR AGOSTO/2023</t>
  </si>
  <si>
    <t>MANUTENÇÃO DE EQUIPAMENTOS EM GERAL</t>
  </si>
  <si>
    <t>TELEFONIA FIXA E INTERNET - OI - SETEMBRO/2023</t>
  </si>
  <si>
    <t>RESGATE DE FUNDOS MAX DI  - EMPRÉSTIMO PAGAMENTOS DIVERSOS NO DIA 03/10/2023</t>
  </si>
  <si>
    <t>HGVF - DEVOLUÇÃO NO DIA 03/10/2023 DO VALOR DE R$ 226.436,12 A MAIS VALOR CORRETO R$ 9.238.788,61 - PAGAMENTO REFERENTE A COVID 2019 + SAZONALIDADE 2019</t>
  </si>
  <si>
    <t>ACRILZANO ARTEFATOS DE ACRILICO EIRELI</t>
  </si>
  <si>
    <t>COMPRA DE MATERIAIS PARA INFRAESTRUTURA DO HGVF</t>
  </si>
  <si>
    <t>HGVF</t>
  </si>
  <si>
    <t>NE</t>
  </si>
  <si>
    <t>COMPRA DE INSUMOS PARA ABASTECIMENTO DA INFRAESTRUTURA DO HGVF</t>
  </si>
  <si>
    <t xml:space="preserve">CUSTEIO DA EXECUTORA SETEMBRO/2023 NOVO CONTRATO  </t>
  </si>
  <si>
    <t>DEVOLUÇÃO DE FOLHA DE PAGAMENTO</t>
  </si>
  <si>
    <t>PAGAMENTO DE PESSOAL SETEMBRO/2023 AUTONOMOS</t>
  </si>
  <si>
    <t xml:space="preserve">PAGAMENTO DE PESSOAL  SETEMBRO/2023 </t>
  </si>
  <si>
    <t>BONUS CAP 3.2 + ANGRA SETEMBRO/2023</t>
  </si>
  <si>
    <t xml:space="preserve">LOCAÇÃO DE CILINDROS - AIRLIQUIDE </t>
  </si>
  <si>
    <t>OUTRAS FORMAS DE CONTRATAÇÕES - APOIO ADMINISTRATIVO - SETEMBRO/2023</t>
  </si>
  <si>
    <t>PRESTAÇÃO DE SERVIÇO DE TREINAMENTO E DESENVOLVIMENTO PROFISSSIONAL E GERENCIAL - SETEMBRO/2023</t>
  </si>
  <si>
    <t>PENSÃO ALIMENTICIA SETEMBRO/2023-GABRIELLY OLIVEIRA P TAVARES RESP.SABRINNA OLIVEIRA PINTO</t>
  </si>
  <si>
    <t>PRESTAÇÃO DE SERVIÇOS A GESTÃO EM SAÚDE - SETEMBRO/2023</t>
  </si>
  <si>
    <t>LICENÇA DE USO SOFTWARE SETEMBRO/2023</t>
  </si>
  <si>
    <t>PENSÃO ALIMENTICIA SETEMBRO/2023-GABRIEL TELLES GARRIDO KILZER RESP. IGOR KILZER SANTOS</t>
  </si>
  <si>
    <t>PENSÃO ALIMENTICIA SETEMBRO/2023-ANTONELLA CANAVARROS XAVIER RESP.GRAZIELA CANAVARROS RIBEIRO</t>
  </si>
  <si>
    <t>SERVIÇOS PRESTADOS NO MÊS DE SETEMBRO/2023</t>
  </si>
  <si>
    <t>VITAI SOLUÇÕES LTDA</t>
  </si>
  <si>
    <t>SERVIÇOS ESPECIALIZADOS TI PERÍODO: 01/05/2023 A 31/05/2023</t>
  </si>
  <si>
    <t>ALIMENTAÇÃO SETEMBRO/2023</t>
  </si>
  <si>
    <t>SERVIÇOS DE LAVANDERIA COLETAS DIARIAS SETEMBRO/2023</t>
  </si>
  <si>
    <t>MANUTENÇÃO DE AR CONDICIONADO - SETEMBRO/2023</t>
  </si>
  <si>
    <t>MANUTENÇÃO TELEFONIA SETEMBRO/2023/2023</t>
  </si>
  <si>
    <t>SERVIÇOS DE ANÁLISE CLÍNICAS  SETEMBRO/2023</t>
  </si>
  <si>
    <t>SERVIÇOS DE IMAGEM SETEMBRO/2023</t>
  </si>
  <si>
    <t>SERVIÇOS DE HEMOCULTURA SETEMBRO/2023</t>
  </si>
  <si>
    <t xml:space="preserve">SERVIÇOS DE ANÁLISE CLÍNICAS - FORA DO PACOTE CONTRATADO  </t>
  </si>
  <si>
    <t>MANUTENÇÃO DO JARDIM SETEMBRO/2023</t>
  </si>
  <si>
    <t>APLICAÇÃO INVESTIMENTOS</t>
  </si>
  <si>
    <t>EMPRÉSTIMO</t>
  </si>
  <si>
    <t>DEVOLVER PARA CONTA PROVISÃO - EMPRÉSTIMO PAGAMENTOS DIVERSOS DO DIA 14/09/2023</t>
  </si>
  <si>
    <t>DEVOLVER PARA CONTA PROVISÃO - EMPRÉSTIMO PAGAMENTOS DIVERSOS DO DIA 15/09/2023</t>
  </si>
  <si>
    <t>DEVOLVER PARA CONTA PROVISÃO - EMPRÉSTIMO PAGAMENTOS DIVERSOS DO DIA 19/09/2023</t>
  </si>
  <si>
    <t>DEVOLVER PARA CONTA PROVISÃO - EMPRÉSTIMO PAGAMENTOS DIVERSOS DO DIA 20/09/2023</t>
  </si>
  <si>
    <t>DEVOLVER PARA CONTA PROVISÃO - EMPRÉSTIMO PAGAMENTOS DIVERSOS DO DIA 21/09/2023</t>
  </si>
  <si>
    <t>DEVOLVER PARA CONTA PROVISÃO - EMPRÉSTIMO PAGAMENTOS DIVERSOS DO DIA 22/09/2023</t>
  </si>
  <si>
    <t>DEVOLVER PARA CONTA PROVISÃO - EMPRÉSTIMO PAGAMENTOS DIVERSOS DO DIA 25/09/2023</t>
  </si>
  <si>
    <t>DEVOLVER PARA CONTA PROVISÃO - EMPRÉSTIMO PAGAMENTOS DIVERSOS DO DIA 28/09/2023</t>
  </si>
  <si>
    <t>DEVOLVER PARA CONTA PROVISÃO - EMPRÉSTIMO PAGAMENTOS DIVERSOS DO DIA 29/09/2023</t>
  </si>
  <si>
    <t>DEVOLVER PARA CONTA PROVISÃO - EMPRÉSTIMO PAGAMENTOS DIVERSOS DO DIA 02/10/2023</t>
  </si>
  <si>
    <t>PAGAMENTO DE PESSOAL COMPLEMENTAR/2023 HIGOR ROBERTO XAVIER DOS SANTOS</t>
  </si>
  <si>
    <t>RECICLAR INFORMATICA LTDA</t>
  </si>
  <si>
    <t>9401</t>
  </si>
  <si>
    <t>PRESTAÇÃO DE SERVIÇO DE TI - SETEMBRO/2023</t>
  </si>
  <si>
    <t>EDUCAÇÃO PERMANENTE (CANVAS)-IMPLANTAÇÃO DA PLATAFORMA ENSINO A DISTANCIA</t>
  </si>
  <si>
    <t>FGTS S/ FOLHA APRENDIZ SETEMBRO/2023</t>
  </si>
  <si>
    <t>FGTS S/ FOLHA SETEMBRO/2023</t>
  </si>
  <si>
    <t>2.2.18.6</t>
  </si>
  <si>
    <t>CIRURGIA PEDIÁTRICA SETEMBRO/2023</t>
  </si>
  <si>
    <t>LIMPEZA E ESTERELIZAÇÃO REF. SETEMBRO/2023</t>
  </si>
  <si>
    <t>COMPRA DE MATERIAL MEDICO PARA ABASTECIMENTO DA FARMACIA DO HGVF</t>
  </si>
  <si>
    <t>FANEM LTDA</t>
  </si>
  <si>
    <t>MANUTENÇÃO DE EQUIPAMENTO EM GERAL</t>
  </si>
  <si>
    <t>AUDITORIA FINANCEIRA FISCAL CONTÁBIL - SETEMBRO/2023</t>
  </si>
  <si>
    <t>SERVIÇOS DE SUPERVISÃO DA MANUTENÇÃO -  SETEMBRO/2023 SUBSTITUI LAC MARTINS</t>
  </si>
  <si>
    <t>SERVIÇOS MEDICOS-EMERGENCIA, AMBULATORIO, INTERNAÇÃO PEDIATRICA SETEMBRO/2023 EQUIPE MEDICA</t>
  </si>
  <si>
    <t>SERVIÇOS MEDICOS ANESTESIOLOGIA SETEMBRO/2023</t>
  </si>
  <si>
    <t>PRESTAÇÃO DE SERVIÇOS MÉDICOS ESPECIALIZADOS EM UTI PEDIÁTRICA - SETEMBRO/2023 (CTI)</t>
  </si>
  <si>
    <t>LICENCIAMENTO DE SOFTWARE - SETEMBRO/2023</t>
  </si>
  <si>
    <t>ANÁLISE DE ALIMENTOSDATA COLETA:19/09/2023</t>
  </si>
  <si>
    <t>VALE TRANSPORTE-OUTUBRO/2023  CARTÕES PROVISORIOS</t>
  </si>
  <si>
    <t>LOCAÇÃO DE EQUIPAMENTOS SETEMBRO/2023</t>
  </si>
  <si>
    <t>LOCAÇÃO DE 3 TABLETS SETEMBRO/2023</t>
  </si>
  <si>
    <t>LOCAÇÃO DE NOTEBOOKS SETEMBRO/2023</t>
  </si>
  <si>
    <t>RESGATE DE FUNDOS MAX DI PROVISÃO RESCISÃO ALZIMAR GONNÇALVES DA SILVA</t>
  </si>
  <si>
    <t>RESGATE DE FUNDOS MAX DI PROVISÃO RESCISÃO ALEXANDRA DA CONCEIÇÃO PEREIRA DOS SANTOS</t>
  </si>
  <si>
    <t>RESGATE DE FUNDOS MAX DI PROVISÃO RESCISÃO MARA LUCIA DE FREITAS FERREIRA</t>
  </si>
  <si>
    <t>RESGATE DE FUNDOS MAX DI PROVISÃO GRRF ALZIMAR GONNÇALVES DA SILVA</t>
  </si>
  <si>
    <t>RESGATE DE FUNDOS MAX DI PROVISÃO GRRF ADRIANA COSTA PINTO</t>
  </si>
  <si>
    <t>RESGATE DE FUNDOS MAX DI PROVISÃO GRRF MARA LUCIA DE FREITAS FERREIRA</t>
  </si>
  <si>
    <t>RESGATE DE FUNDOS MAX DI PROVISÃO RESCISÃO ADRIANA COSTA PINTO</t>
  </si>
  <si>
    <t>FÉRIAS OUTUBRO/2023</t>
  </si>
  <si>
    <t>8588</t>
  </si>
  <si>
    <t>MANUTENÇÃO ELEVADOR SETEMBRO/2023</t>
  </si>
  <si>
    <t xml:space="preserve"> MATERIAIS E INSUMOS - LEITE</t>
  </si>
  <si>
    <t>195382</t>
  </si>
  <si>
    <t>TARIFA BANCARIA TED PEGFOR</t>
  </si>
  <si>
    <t>RESCISÃO</t>
  </si>
  <si>
    <t>RESCISÃO CONTRATUAL -ALZIMAR GONÇAVES DA SILVA</t>
  </si>
  <si>
    <t>LOCAÇÃO DE AMBULÂNCIA SETEMBRO/2023</t>
  </si>
  <si>
    <t>RESCISÃO CONTRATUAL - ALEXANDRA DA CONCEIÇÃO PEREIRA DOS SANTOS</t>
  </si>
  <si>
    <t>RESCISÃO CONTRATUAL - MARA LUCIA DE FREITAS FERREIRA</t>
  </si>
  <si>
    <t xml:space="preserve">GRRF - ALZIMAR GONÇALVES DA SILVA </t>
  </si>
  <si>
    <t>GRRF - ADRIANA COSTA PINTO</t>
  </si>
  <si>
    <t>GRRF - MARA LUCIA DE FREITAS FERREIRA</t>
  </si>
  <si>
    <t>RESCISÃO CONTRATUAL - ADRIANA COSTA PINTO</t>
  </si>
  <si>
    <t>RESGATE DE INVESTIMENTOS</t>
  </si>
  <si>
    <t>RESGATE DE FUNDOS MAX DI PROVISÃO RESCISÃO LUIS CARLOS PEREIRA BERTO</t>
  </si>
  <si>
    <t>RESGATE DE FUNDOS MAX DI PROVISÃO RESCISÃO THAIANE DE MENDONÇA JACCOUD</t>
  </si>
  <si>
    <t>DEVOLUÇÃO PAGTO NF 24084 DUQUEFRIO</t>
  </si>
  <si>
    <t xml:space="preserve">PAGAMENTO AUTONOMO   SETEMBRO/2023 </t>
  </si>
  <si>
    <t>MATERIAL MEDICO PARA ABASTECIMENTO DO ALMOXARIFADO DO HGVF</t>
  </si>
  <si>
    <t>DEVOLVIDO - COMPRA DE MATERIAIS PARA USO DA INFRAESTRUTURA DO HGVF</t>
  </si>
  <si>
    <t>RESCISÃO CONTRATUAL -LUIS CARLOS PEREIRA BERTO</t>
  </si>
  <si>
    <t>RESCISÃO CONTRATUAL -THAIANE DE MENDONÇA JACCOUD</t>
  </si>
  <si>
    <t>PAGAMENTO DE PESSOAL  SETEMBRO/2023 - CAMILA DOS SANTOS COSTA MORAES</t>
  </si>
  <si>
    <t>PAGAMENTO DE PESSOAL  SETEMBRO/2023 - IETE SOUZA CONCEIÇÃO</t>
  </si>
  <si>
    <t xml:space="preserve">GASES MEDICINAIS -FORNECIMENTO - AIRLIQUIDE </t>
  </si>
  <si>
    <t>MANUTENÇÃO GERADOR SETEMBRO/2023</t>
  </si>
  <si>
    <t>PLANO DE INTERNET SETEMBRO/2023</t>
  </si>
  <si>
    <t>PAGAMENTO DE SEGURO DE VIDA -HGVF - SETEMBRO/2023</t>
  </si>
  <si>
    <t>CURSO DE ATUALIZAÇÃO NO SUS 2023 PARC.02/4</t>
  </si>
  <si>
    <t>PEDÁGIOS E ESTACIONAMENTOS - SETEMBRO/2023</t>
  </si>
  <si>
    <t>CARTAO FUEL CONTROL - SETEMBRO/2023</t>
  </si>
  <si>
    <t>SERVIÇOS DE FOTOGRAFIA, FILMAGEM E EDIÇÃO, REALIZADOS EM NITEROI NOS DIAS 07, 21 E 22/06/2023</t>
  </si>
  <si>
    <t>SERVIÇOS DE FOTOGRAFIA, FILMAGEM E EDIÇÃO, REALIZADOS EM NITEROI NO DIA 27/07/2023</t>
  </si>
  <si>
    <t>SERVIÇOS LAVANDERIA COLETAS DIÁRIAS 26/09/2023 A 30/09/2023</t>
  </si>
  <si>
    <t>11387</t>
  </si>
  <si>
    <t>SERVIÇO DE NEFROLOGIA PRESTADO NO HGVF FEVEREIRO/2023</t>
  </si>
  <si>
    <t>W F MEDICAL PRODUTOS HOSPITALARES LTDA</t>
  </si>
  <si>
    <t>COMPRA DE MATERIAIS PARA ABASTECIMENTO DA FARMACIA</t>
  </si>
  <si>
    <t>COMPRA DE INSUMOS PARA ABASTECIMENTO DO T.I</t>
  </si>
  <si>
    <t>COMPRA DE INSUMOS PARA ABASTECIMENTO DOALMOXARIFADO</t>
  </si>
  <si>
    <t>5</t>
  </si>
  <si>
    <t>MATERIAIS E INSUMOS (EQUIPO INTERAL)</t>
  </si>
  <si>
    <t>COMPRA DE MATERIAL MEDICO PARA ABASTECIMENTO DO ALMOXARIFADO DO HGVF</t>
  </si>
  <si>
    <t>COMPRA DE MEDICAMENTOS PARA ABASTECIMENTO DA FARMACIA DO HGVF</t>
  </si>
  <si>
    <t>PRESTADORES DE SERVIÇOS - APOIO ADMINISTRATIVO - TRANSPORTE COM MOTOBOY - SETEMBRO/2023</t>
  </si>
  <si>
    <t>ASSESSORIA JURIDICA - SETEMBRO/2023</t>
  </si>
  <si>
    <t>81280000009503545</t>
  </si>
  <si>
    <t>AMANDA FLORENCIO DE SOUZA PROC.01011245920165010245-13ª PARC.</t>
  </si>
  <si>
    <t>81280000009508040</t>
  </si>
  <si>
    <t>CLAUDICEIA SOUZA DE JESUS FELIX PROC.01010779720165010241 PARC.04</t>
  </si>
  <si>
    <t>RESCISÃO CONTRATUAL - PATRICIA MARTINS RAMOS FONSECA</t>
  </si>
  <si>
    <t>GRRF - ANA CAROLINA DA SILVA DA CONCEIÇÃO</t>
  </si>
  <si>
    <t>RESCISÃO CONTRATUAL -ANA CAROLINA DA SILVA DA CONCEIÇÃO</t>
  </si>
  <si>
    <t>PIS-COFINS-CSLL NF 95 NEV PRESTAÇÃO DE SERVIÇOS MÉDICOS:ANESTESIOLOGIA PEDIATRICA - CONTRATO 002/2021 - AGOSTO/2023</t>
  </si>
  <si>
    <t>PIS-COFINS-CSLL NF 94 NEV PRESTAÇÃO DE SERVIÇOS MÉDICOS EM CTI - AGOSTO/2023</t>
  </si>
  <si>
    <t>81280000009506820</t>
  </si>
  <si>
    <t>ADRIANO JORGE NEPOMUCENO 10ª PARCELA</t>
  </si>
  <si>
    <t>PACOTE DE LAUDOS DE ELETROENCEFALOGRAMA - SETEMBRO/2023</t>
  </si>
  <si>
    <t>LAVADORA DE ALTA PRESSÃO</t>
  </si>
  <si>
    <t>PIS-COFINS-CSLL NF 34 JVA SERVIÇOS DE ANÁLISE CLÍNICAS - AGOSTO/2023</t>
  </si>
  <si>
    <t xml:space="preserve">IR RESCISÃO-SETEMBRO/2023 </t>
  </si>
  <si>
    <t xml:space="preserve">IR FÉRIAS-SETEMBRO/2023 </t>
  </si>
  <si>
    <t>INSS FÉRIAS + 1/3 FÉRIAS  SETEMBRO/2023</t>
  </si>
  <si>
    <t>IR S/FOLHA AGOSTO/2023</t>
  </si>
  <si>
    <t>INSS FOLHA  SETEMBRO/2023</t>
  </si>
  <si>
    <t>IRRF NF 202300000000203 VITAI SOLUÇÕES SERVIÇOS ESPECIALIZADOS TI PERÍODO: 01/03/2023 A 31/03/2023</t>
  </si>
  <si>
    <t>IRRF NF 95 NEV PRESTAÇÃO DE SERVIÇOS MÉDICOS:ANESTESIOLOGIA PEDIATRICA - CONTRATO 002/2021 - AGOSTO/2023</t>
  </si>
  <si>
    <t>PIS-COFINS-CSSLL  NF 36 JVA SERVIÇOS DE HEMOCULTURA - AGOSTO/2023</t>
  </si>
  <si>
    <t>PIS-COFINS-CSLL NF 14101 KJP COLETA DE RESIDUOS HOSPITALARES AGOSTO/2023</t>
  </si>
  <si>
    <t>PIS-COFINS-CSLL NF 37 JVA SERVIÇOS DE ANÁLISE CLÍNICAS - FORA DO PACOTE CONTRATADO - AGOSTO/2023</t>
  </si>
  <si>
    <t>IRRF NF 352 SERVIÇO DE NEFROLOGIA PRESTADO NO HGVF JUNHO/2022</t>
  </si>
  <si>
    <t>IRRF NF 93 NEV PRESTAÇÃO DE SERVIÇOS MÉDICOS:EMERGENCIA PEDIATRICA, UNISSE DE INTERNAÇÃO PEDIATRICA E AMBULATORIO - CONTRATO 003/2021 - AGOSTO/2023</t>
  </si>
  <si>
    <t>PIS-COFINS-CSLL NF 352 NEPHRON SERVIÇO DE NEFROLOGIA PRESTADO NO HGVF JUNHO/2022</t>
  </si>
  <si>
    <t>IRRF NF 202300000000272 VITAI SOLUÇÕES SERVIÇOS ESPECIALIZADOS TI PERÍODO: 01/04/2023 A 30/04/2023</t>
  </si>
  <si>
    <t>PIS-COFINS-CSLL  NF 202300000000203 VITAI SOLUÇÕES SERVIÇOS ESPECIALIZADOS TI PERÍODO: 01/03/2023 A 31/03/2023</t>
  </si>
  <si>
    <t>IRRF NF 94 NEV PRESTAÇÃO DE SERVIÇOS MÉDICOS EM CTI - AGOSTO/2023</t>
  </si>
  <si>
    <t>IRRF NF 1017 HTS EDUCAÇÃO PERMANENTE-IMPLANTAÇÃO DA PLATAFORMA ENSINO A DISTANCIA</t>
  </si>
  <si>
    <t>PIS-COFINS-CSLL NF 1010 HTS PRESTAÇÃO DE SERVIÇO DE TI - INFRA ESTRUTURA E REDE</t>
  </si>
  <si>
    <t>PIS-COFINS-CSLL NF 93 NEV PRESTAÇÃO DE SERVIÇOS MÉDICOS:EMERGENCIA PEDIATRICA, UNISSE DE INTERNAÇÃO PEDIATRICA E AMBULATORIO - CONTRATO 003/2021 - AGOSTO/2023</t>
  </si>
  <si>
    <t>PIS-COFINS-CSLL NF 35 JVA SERVIÇOS DE IMAGEM - AGOSTO/2023</t>
  </si>
  <si>
    <t>IRRF NF 37 JVA SERVIÇOS DE ANÁLISE CLÍNICAS - FORA DO PACOTE CONTRATADO - AGOSTO/2023</t>
  </si>
  <si>
    <t>INSS NF 202300000000942 MEDSHORE SERV.LOCAÇÃO DE AMBULÂNCIA TIPO UTI MÓVEL - AGOSTO/2023</t>
  </si>
  <si>
    <t>IRRF NF 14101 KJP COLETA DE RESIDUOS HOSPITALARES - AGOSTO/2023</t>
  </si>
  <si>
    <t>PIS-COFINS-CSLL NF 202300000000272 VITAI SOLUÇÕES SERVIÇOS ESPECIALIZADOS TI PERÍODO: 01/04/2023 A 30/04/2023</t>
  </si>
  <si>
    <t>IRRF NF 35 JVA SERVIÇOS DE IMAGEM - AGOSTO/2023</t>
  </si>
  <si>
    <t>IRRF NF 34 JVA SERVIÇOS DE ANÁLISE CLÍNICAS - AGOSTO/2023</t>
  </si>
  <si>
    <t>IRRF NF 1010 HTS PRESTAÇÃO DE SERVIÇO DE TI - INFRA ESTRUTURA E REDE</t>
  </si>
  <si>
    <t>IRRF NF 36 JVA SERVIÇOS DE HEMOCULTURA - AGOSTO/2023</t>
  </si>
  <si>
    <t>PIS-COFINS-CSLL NF 1017 HTS EDUCAÇÃO PERMANENTE-IMPLANTAÇÃO DA PLATAFORMA ENSINO A DISTANCIA</t>
  </si>
  <si>
    <t>MANUTENÇÃO DE EQUIPAMENTOS EM GERAL - SETEMBRO/2023</t>
  </si>
  <si>
    <t>BRUNO RAFAEL DA SILVA OLIVEIRA-OUTUBRO/2023 4ªPARCELA-RESP.MICHELE MARQUES DA SILVEIRA</t>
  </si>
  <si>
    <t>MAKE DISTRIBUIDORA DE ELETRONICOS LTDA</t>
  </si>
  <si>
    <t>TELEFONE PLENO PT P/ALMOXARIFADO</t>
  </si>
  <si>
    <t>COLETA DE RESIDUOS HOSPITALARES - SETEMBRO/2023 - SUBSTITUI A NF 14318</t>
  </si>
  <si>
    <t>LOCAÇÃO DE IMPRESSORAS E MULTIFUNCIONAIS SETEMBRO/2023</t>
  </si>
  <si>
    <t>COMPLEMENTO PRESTAÇÃO DE SERVIÇOS MÉDICOS:EMERGENCIA PEDIATRICA, UNISSE DE INTERNAÇÃO PEDIATRICA E AMBULATORIO - CONTRATO 003/2021 - AGOSTO/2023</t>
  </si>
  <si>
    <t>MEDICINA OCUPACIONAL - 29/08/2023 A 28/09/2023</t>
  </si>
  <si>
    <t>VALE TRANSPORTE-OUTUBRO/2023  MENSAL</t>
  </si>
  <si>
    <t>PROVISÃO PIS FOLHA SETEMBRO/2023</t>
  </si>
  <si>
    <t>81280000009513893</t>
  </si>
  <si>
    <t>FLAVIA DUARTE DA SILVA</t>
  </si>
  <si>
    <t>ATACADAO PAPELEX</t>
  </si>
  <si>
    <t>COMPRA DE INSUMOS DE MATERIAL PAPELARIA/ESCRITÓRIO</t>
  </si>
  <si>
    <t>INSS FLAVIA DUARTE DA SILVA</t>
  </si>
  <si>
    <t>PIS S/FOLHA SETEMBRO/2023</t>
  </si>
  <si>
    <t>ANASMED</t>
  </si>
  <si>
    <t>CONSERTO VENTIADOR UTI</t>
  </si>
  <si>
    <t>TRIBUNAL REGIONAL DO TRBALHO 1º REGIÃO</t>
  </si>
  <si>
    <t>GRU</t>
  </si>
  <si>
    <t>CUSTAS JUDICIAIS - FLAVIA DUARTE DA SILVA</t>
  </si>
  <si>
    <t>GRRF - FRANCISCA JOSSIANE MAGALHAES DE CARVALHO</t>
  </si>
  <si>
    <t>RESCISÃO CONTRATUAL - FRANCISCA JOSSIANE MAGALHAES DE CARVALHO</t>
  </si>
  <si>
    <t>PRINT E COM.70 COMERCIAL E SERVIÇOS EIRELI</t>
  </si>
  <si>
    <t>CABO DE REDE, CABO HDMI CONECTOR REDE</t>
  </si>
  <si>
    <t>RESGATE DE FUNDOS MAX DI - PAGTO FÉRIAS NOVEMBRO/2023</t>
  </si>
  <si>
    <t>FÉRIAS NOVEMBRO/2023</t>
  </si>
  <si>
    <t>81280000009513516</t>
  </si>
  <si>
    <t>DEBORA PERCILIANA JESUS DA GLORIA - PROC.100191-81.2019.5.01.0245 - OUTUBRO/2023</t>
  </si>
  <si>
    <t>81280000009550403</t>
  </si>
  <si>
    <t>ADRIANO RODRIGUES DE SOUZA 1ª PARC. PROC.01003476420225010245</t>
  </si>
  <si>
    <t>MANUTENÇÃO DE EQUIPAMENTOS EM GERAL - COMPRA DE MATERIAL P/MANUTENÇÃO APARELHO ECG</t>
  </si>
  <si>
    <t>SERVIÇO DE DESINSETIZAÇÃO CONTRA BARATAS, FORMIGAS E DESRATIZAÇÃO NO HGVF - SETEMBRO/2023</t>
  </si>
  <si>
    <t>SERVIÇO DE MANUTENÇÃO DE 5 (CINCO)ARMADILHAS LUMINOSAS NA COZINHA - OURUBRO/2023</t>
  </si>
  <si>
    <t>FÉRIAS NOVEMBRO/2023 LUCAS ANDRADE K BANDEIRA</t>
  </si>
  <si>
    <t>FÉRIAS NOVEMBRO/2023 JULIANA DA SILVA GOMES</t>
  </si>
  <si>
    <t>FÉRIAS NOVEMBRO/2023 FERANANDA PIO MOREIRA</t>
  </si>
  <si>
    <t>FÉRIAS NOVEMBRO/2023 NAIR CRISTINA DE PAULA FERREIRA</t>
  </si>
  <si>
    <t>FÉRIAS NOVEMBRO/2023 THAMYRIS DE OLIVEIRA SODRE MATOS</t>
  </si>
  <si>
    <t>FÉRIAS NOVEMBRO/2023 ROSANGELA ROSENDO DE AMORIM SILVA</t>
  </si>
  <si>
    <t>FÉRIAS NOVEMBRO/2023 LETICIA DE OLIVEIRA DE PAULO</t>
  </si>
  <si>
    <t>FÉRIAS NOVEMBRO/2023 ALINE PEREIRA TOLEDO</t>
  </si>
  <si>
    <t>FÉRIAS NOVEMBRO/2023 ALINE RAIANE FERREIRA SANTOS</t>
  </si>
  <si>
    <t>FÉRIAS NOVEMBRO/2023 SINTIA SODRE DOS SANTOS</t>
  </si>
  <si>
    <t>FÉRIAS NOVEMBRO/2023 ANA CLAUDIA DO CARMO DIAS</t>
  </si>
  <si>
    <t>FÉRIAS NOVEMBRO/2023 NATHALIA MENDES DA SILVA</t>
  </si>
  <si>
    <t>CONTA PROVISÃO</t>
  </si>
  <si>
    <t>2.1.12</t>
  </si>
  <si>
    <t>ENCARGOS SOCIAIS E TRABALHISTAS MAIO/2023</t>
  </si>
  <si>
    <t>ENCARGOS SOCIAIS E TRABALHISTAS JULHO/2023</t>
  </si>
  <si>
    <t>ENCARGOS SOCIAIS E TRABALHISTAS JUNHO/2023</t>
  </si>
  <si>
    <t>ENCARGOS SOCIAIS E TRABALHISTAS AGOSTO/2023</t>
  </si>
  <si>
    <t>MANUTENÇÃO DE ELEVADOR SETEMBRO/2023</t>
  </si>
  <si>
    <t>1766</t>
  </si>
  <si>
    <t>1769</t>
  </si>
  <si>
    <t>1749</t>
  </si>
  <si>
    <t>1727</t>
  </si>
  <si>
    <t>1414</t>
  </si>
  <si>
    <t>SERVIÇOS DE LAVANDERIA COM COLETAS DIARIAS - 26/08/2023 A 31/08/2023</t>
  </si>
  <si>
    <t>1729</t>
  </si>
  <si>
    <t>ESTORNO DE LANÇAMENTO - TARIFAS - 01/410/2023 A 31/10/2023</t>
  </si>
  <si>
    <t>PARCELAMENTO (PERT) INSS 625199529  - PARCELA 70 OUTUBRO/2023</t>
  </si>
  <si>
    <t>PARCELAMENTO INSS - 02110001200201973372340  DOC.07.03.23048.1742440 PARC.09 OUTUBRO/2023</t>
  </si>
  <si>
    <t>PARCELAMENTO PGFN 6521843 SETEMBRO/2023 PARC.17 (IR-CSLL-COFINS-PIS PASEP)</t>
  </si>
  <si>
    <t>PARCELAMENTO PREVIDENCIÁRIO 02110001200375137492216   (INSS JAN/22 A JUN/22) - PARC.15 OUT/2023</t>
  </si>
  <si>
    <t>ESTORNO DE LANÇAMENTO - TARIFAS - 01/08/2023 A 31/08/2023</t>
  </si>
  <si>
    <t>RESGATE DE FUNDOS MAX DI  - EMPRÉSTIMO PAGAMENTOS DIVERSOS NO DIA 01/09/2023</t>
  </si>
  <si>
    <t>PAGAMENTO DE PROJETO DE JOVEM APRENDIZ  AGOSTO/2023</t>
  </si>
  <si>
    <t>TELEMAR NORTE LESTE S/A</t>
  </si>
  <si>
    <t>TELEFONIA FIXA E INTERNET - OI - AGOSTO/2023</t>
  </si>
  <si>
    <t>ANA LUISA FRANCA MARINHO COMPLEMENTAR SETEMBRO/2023</t>
  </si>
  <si>
    <t>RYAN LANNES BELIZARIO</t>
  </si>
  <si>
    <t>119650</t>
  </si>
  <si>
    <t>89</t>
  </si>
  <si>
    <t>MATERIAL DE ESCRITORIO (LEITE INTEGRAL)</t>
  </si>
  <si>
    <t>RESGATE DE FUNDOS MAX DI  - EMPRÉSTIMO PAGAMENTOS DIVERSOS NO DIA 04/09/2023</t>
  </si>
  <si>
    <t>HRX PRODUTOS HOSPITALARES EIRELI</t>
  </si>
  <si>
    <t>EXRTATO</t>
  </si>
  <si>
    <t>RESGATE DE FUNDOS MAX DI  - EMPRÉSTIMO PAGAMENTOS DIVERSOS NO DIA 05/09/2023</t>
  </si>
  <si>
    <t>RESGATE DE FUNDOS MAX DI  - PROVISÃO FÉRIAS SETEMBRO/2023 36.147,9</t>
  </si>
  <si>
    <t>RESGATE DE FUNDOS MAX DI - PROVISÃO RESCISÃO CONTRATUAL - CLAUDIA ADRIANA DA CONCEIÇÃO BERNARDINO</t>
  </si>
  <si>
    <t>RESGATE DE FUNDOS MAX DI - PROVISÃO RESCISÃO CONTRATUALRESCISÃO CONTRATUAL - PATRICIA BISPO DA SILVA</t>
  </si>
  <si>
    <t>RESGATE DE FUNDOS MAX DI - PROVISÃO RESCISÃO CONTRATUALRESCISÃO CONTRATUAL - LIVEA PEREIRA SOREANO SILVA</t>
  </si>
  <si>
    <t>RESGATE DE FUNDOS MAX DI - PROVISÃO RESCISÃO CONTRATUALRESCISÃO CONTRATUAL - MARCELLA AZEVEDO DE MENESES VIEIRA</t>
  </si>
  <si>
    <t xml:space="preserve">RESGATE DE FUNDOS MAX DI - PROVISÃO RESCISÃO CONTRATUALRESCISÃO CONTRATUAL - LUIZ MANOEL DA SILVA RIBEIRO </t>
  </si>
  <si>
    <t>RESGATE DE FUNDOS MAX DI - PROVISÃO GRRF - CLAUDIA ADRIANA DA CONCEIÇÃO BERNARDINO</t>
  </si>
  <si>
    <t>RESGATE DE FUNDOS MAX DI - PROVISÃO GRRF - PATRICIA BISPO DA SILVA</t>
  </si>
  <si>
    <t>RESGATE DE FUNDOS MAX DI - PROVISÃO GRRF - LIVEA PEREIRA SOREANO SILVA</t>
  </si>
  <si>
    <t>RESGATE DE FUNDOS MAX DI - PROVISÃO GRRF - MARCELLA AZEVEDO DE MENESES VIEIRA</t>
  </si>
  <si>
    <t>RESGATE DE FUNDOS MAX DI</t>
  </si>
  <si>
    <t>VALE TRANSPORTE-AGOSTO/2023  CARTÕES PROVISÓRIOS</t>
  </si>
  <si>
    <t>TARIFA BANCARIA PAGFOR</t>
  </si>
  <si>
    <t>CLAUDIA ADRIANA DA CONCEIÇÃO BERNARDINO</t>
  </si>
  <si>
    <t>MARIA FERNANDA MAURICIO SIQUEIRA</t>
  </si>
  <si>
    <t>PATRICIA BISPO DA SILVA</t>
  </si>
  <si>
    <t>MARCELLA AZEVEDO DE MENESES VIEIRA</t>
  </si>
  <si>
    <t>GRRF - CLAUDIA ADRIANA DA CONCEIÇÃO BERNARDINO</t>
  </si>
  <si>
    <t>GRRF - LIVEA PEREIRA SOREANO SILVA</t>
  </si>
  <si>
    <t>GRRF - MARCELLA AZEVEDO DE MENESES VIEIRA</t>
  </si>
  <si>
    <t>GRRF - PATRICIA BISPO DA SILVA</t>
  </si>
  <si>
    <t>ISS NF 839 ISSA MEDICINA OCUPACIONAL 29/05/2023 A 28/06/2023</t>
  </si>
  <si>
    <t>ISS NF 838 ISSA MEDICINA OCUPACIONAL 29/05/2023 A 28/06/2023</t>
  </si>
  <si>
    <t>PGRF</t>
  </si>
  <si>
    <t>FÉRIAS SETEMBRO/2023</t>
  </si>
  <si>
    <t xml:space="preserve">LUIZ MANOEL DA SILVA RIBEIRO </t>
  </si>
  <si>
    <t>LIVEA PEREIRA SOREANO SILVA</t>
  </si>
  <si>
    <t>TED DEVOLVIDA - FOLHA DE PAGAMENTO</t>
  </si>
  <si>
    <t>HGVF -REPASSE REFERENTE Á 34ª PARCELA DO CONTRATO 05/12/20 A 05/02/2022-SETEMBRO/2023</t>
  </si>
  <si>
    <t>NOTA EXPLICATIVA</t>
  </si>
  <si>
    <t>DEVOLVER PARA CONTA PROVISÃO - EMPRÉSTIMO PAGAMENTO INSS NO DIA 18/08/2023</t>
  </si>
  <si>
    <t xml:space="preserve">DEVOLVER PARA CONTA PROVISÃO - EMPRÉSTIMO PAGAMENTO NF 205 PHOCUS </t>
  </si>
  <si>
    <t>DEVOLVER PARA CONTA PROVISÃO - EMPRÉSTIMO PAGAMENTO PIS FOLHA JULHO/2023</t>
  </si>
  <si>
    <t>DEVOLVER PARA CONTA PROVISÃO - EMPRÉSTIMO PAGAMENTO NF 14364 FARMACIA M2M</t>
  </si>
  <si>
    <t>DEVOLVER PARA CONTA PROVISÃO - EMPRÉSTIMO PAGAMENTO NF2455 ALP PHARMA</t>
  </si>
  <si>
    <t>DEVOLVER PARA CONTA PROVISÃO - EMPRÉSTIMO PAGAMENTO NF 11262 JRT</t>
  </si>
  <si>
    <t>DEVOLVER PARA CONTA PROVISÃO - EMPRÉSTIMO PAGAMENTO NF 14 ROBSON BARRADAS</t>
  </si>
  <si>
    <t>DEVOLVER PARA CONTA PROVISÃO - EMPRÉSTIMO PAGAMENTO NF 1781 COMERCIAL BRASIL</t>
  </si>
  <si>
    <t>DEVOLVER PARA CONTA PROVISÃO - EMPRÉSTIMO PAGAMENTOS DIVERSOS NO DIA 28/08/2023</t>
  </si>
  <si>
    <t>DEVOLVER PARA CONTA PROVISÃO - EMPRÉSTIMO PAGAMENTO NF 1124 P+ SAZONALIDADE</t>
  </si>
  <si>
    <t>DEVOLVER PARA CONTA PROVISÃO - EMPRÉSTIMO PAGAMENTO NF 17364 SMAIS SAZONALIDADE</t>
  </si>
  <si>
    <t>DEVOLVER PARA CONTA PROVISÃO - EMPRÉSTIMO PAGAMENTO NF 878 MASTER MEDICAL SAZONALIDADE</t>
  </si>
  <si>
    <t>DEVOLVER PARA CONTA PROVISÃO - EMPRÉSTIMO PAGAMENTO NF 1662 COM MATERIAL LIMPEZA SAZONALIDADE</t>
  </si>
  <si>
    <t>DEVOLVER PARA CONTA PROVISÃO - EMPRÉSTIMO PAGAMENTO NF 7796 AGIFACIL</t>
  </si>
  <si>
    <t>DEVOLVER PARA CONTA PROVISÃO - EMPRÉSTIMO PAGAMENTO NF 7665 AGIFACIL SAZONALIDADE</t>
  </si>
  <si>
    <t>DEVOLVER PARA CONTA PROVISÃO - EMPRÉSTIMO PAGAMENTO NF 13530 DROGARIA BARRA CENTER</t>
  </si>
  <si>
    <t>DEVOLVER PARA CONTA PROVISÃO - EMPRÉSTIMO PAGAMENTO SODEXO</t>
  </si>
  <si>
    <t>DEVOLVER PARA CONTA PROVISÃO - EMPRÉSTIMO PAGAMENTOS DIVERSOS DO DIA 30/08/2023</t>
  </si>
  <si>
    <t>DEVOLVER PARA CONTA PROVISÃO - EMPRÉSTIMO PAGAMENTOS DIVERSOS DO DIA 31/08/2023</t>
  </si>
  <si>
    <t>DEVOLVER PARA CONTA PROVISÃO - EMPRÉSTIMO PAGAMENTOS DIVERSOS DO DIA 01/09/2023</t>
  </si>
  <si>
    <t>DEVOLVER PARA CONTA PROVISÃO - EMPRÉSTIMO PAGAMENTOS DIVERSOS DO DIA 04/09/2023</t>
  </si>
  <si>
    <t>DEVOLVER PARA CONTA PROVISÃO - EMPRÉSTIMO PAGAMENTOS DIVERSOS DO DIA 05/09/2023</t>
  </si>
  <si>
    <t>DEVOLVER PARA CONTA PROVISÃO - EMPRÉSTIMO FOLHA DE PAGAMENTO</t>
  </si>
  <si>
    <t>PAGAMENTO DE PESSOAL AGOSTO/2023 AUTONOMO</t>
  </si>
  <si>
    <t>PAGAMENTO DE PESSOAL AGOSTO/2023 BONUS ANGRA + CAP 3.2</t>
  </si>
  <si>
    <t xml:space="preserve">PAGAMENTO DE PESSOAL AGOSTO/2023 </t>
  </si>
  <si>
    <t>LICENCIAMENTO DE SOFTWARE - AGOSTO/2023</t>
  </si>
  <si>
    <t xml:space="preserve">MANUTENÇÃO DE EQUIPAMENTOS EM GERAL </t>
  </si>
  <si>
    <t>PEDÁGIOS E ESTACIONAMENTOS - JULHO/2023</t>
  </si>
  <si>
    <t xml:space="preserve">LOCAÇÃO DE EQUIPAMENTOS </t>
  </si>
  <si>
    <t>LOCAÇÃO DE EQUIPAMENTOS AGOSTO/2023</t>
  </si>
  <si>
    <t>SERVIÇO DE MANUTENÇÃO DE 5 (CINCO)ARMADILHAS LUMINOSAS NA COZINHA - AGOSTO/2023</t>
  </si>
  <si>
    <t>SERVIÇOS DE LAVANDERIA COLETAS DIARIAS AGOSTO/2023</t>
  </si>
  <si>
    <t>MANUTENÇÃO DE AR CONDICIONADO AGOSTO/2023</t>
  </si>
  <si>
    <t>PENSÃO ALIMENTICIA AGOSTO/2023-ANTONELLA CANAVARROS XAVIER RESP.GRAZIELA CANAVARROS RIBEIRO</t>
  </si>
  <si>
    <t>PENSÃO ALIMENTICIA AGOSTO/2023-GABRIEL TELLES GARRIDO KILZER RESP. IGOR KILZER SANTOS</t>
  </si>
  <si>
    <t>PRESTAÇÃO DE SERVIÇOS A GESTÃO EM SAÚDE - AGOSTO/2023</t>
  </si>
  <si>
    <t>SERVIÇOS DE SUPERVISÃO DA MANUTENÇÃO - AGOSTO/2023 -  SUBSTITUI LAC MARTINS</t>
  </si>
  <si>
    <t>SERVIÇOS PRESTADOS NO MÊS DE AGOSTO/2023</t>
  </si>
  <si>
    <t>MANUTENÇÃO TELEFONIA AGOSTO/2023</t>
  </si>
  <si>
    <t>PRESTAÇÃO DE SERVIÇO DE TREINAMENTO E DESENVOLVIMENTO PROFISSSIONAL E GERENCIAL - AGOSTO/2023</t>
  </si>
  <si>
    <t>OUTRAS FORMAS DE CONTRATAÇÕES - APOIO ADMINISTRATIVO - AGOSTO/2023</t>
  </si>
  <si>
    <t>FGTS S/ FOLHA APRENDIZ AGOSTO/2023</t>
  </si>
  <si>
    <t>FGTS S/ FOLHA AGOSTO/2023</t>
  </si>
  <si>
    <t>CIRURGIA PEDIÁTRICA - AGOSTO/2023</t>
  </si>
  <si>
    <t>LIMPEZA E ESTERELIZAÇÃO REF.AGOSTO/2023</t>
  </si>
  <si>
    <t>SERVIÇOS DE ANÁLISE CLÍNICAS - FORA DO PACOTE CONTRATADO - AGOSTO/2023</t>
  </si>
  <si>
    <t>SERVIÇOS DE ANÁLISE CLÍNICAS - AGOSTO/2023</t>
  </si>
  <si>
    <t>SERVIÇOS DE HEMOCULTURA - AGOSTO/2023</t>
  </si>
  <si>
    <t>SERVIÇOS DE IMAGEM - AGOSTO/2023</t>
  </si>
  <si>
    <t>MANUTENÇÃO DO JARDIM AGOSTO/2023</t>
  </si>
  <si>
    <t>105</t>
  </si>
  <si>
    <t>FERDINANDO PELAGI MEDICINA DIAGNOSTICA</t>
  </si>
  <si>
    <t xml:space="preserve">SERVIÇOS PRESTADOS -  AGOSTO/2023 </t>
  </si>
  <si>
    <t>MATERIAIS DE HIGIENIZAÇÃO</t>
  </si>
  <si>
    <t>ARMARIO ROUPEIRO 6 PORTAS</t>
  </si>
  <si>
    <t>SERVIÇO DE NEFROLOGIA PRESTADO NO HGVF JUNHO/2022</t>
  </si>
  <si>
    <t>SERVIÇOS ESPECIALIZADOS TI PERÍODO: 01/04/2023 A 30/04/2023</t>
  </si>
  <si>
    <t>SERVIÇOS ESPECIALIZADOS TI PERÍODO: 01/03/2023 A 31/03/2023</t>
  </si>
  <si>
    <t>TAXA DE PAGAMENTO ANUAL DO CREA, PREVISTA EM CONTRATO PELOS SERVIÇOS PRESTADOS</t>
  </si>
  <si>
    <t>MANUTENÇÃO ELEVADOR AGOSTO/2023</t>
  </si>
  <si>
    <t>3149P3</t>
  </si>
  <si>
    <t>PRESTADORES DE SERVIÇOS - APOIO ADMINISTRATIVO - TRANSPORTE COM MOTOBOY - AGOSTO/2023</t>
  </si>
  <si>
    <t>101</t>
  </si>
  <si>
    <t>LOCAÇÃO DE TABLET AGOSTO/2023</t>
  </si>
  <si>
    <t>ASSESSORIA JURIDICA - AGOSTO/2023</t>
  </si>
  <si>
    <t>LOCAÇÃO DE AMBULÂNCIA - AGOSTO/2023</t>
  </si>
  <si>
    <t>1795</t>
  </si>
  <si>
    <t>LOCAÇÃO DE UM VEÍCULO 4 PORTAS, AR CONDICIONADO, DIREÇÃO HIDRAULICA, COR BRANCO COM SGURO E RASTREADOR-AGOSTO/2023</t>
  </si>
  <si>
    <t>LEANDRO DE ABREU ROMERO</t>
  </si>
  <si>
    <t>MATERIAIS PARA MANUTENÇÃO DOS CILINDROS HGVF</t>
  </si>
  <si>
    <t>LOCAÇÃO DE CILINDRO PARA GAS OXIGENIO</t>
  </si>
  <si>
    <t>MEDICAMENTO PARA ABASTECIMENTO DA FARMACIA HGVF</t>
  </si>
  <si>
    <t>REYES COMÉRCIO DE PEÇAS E SERVIÇOS LTDA-ME</t>
  </si>
  <si>
    <t>MANUTENÇÃO DA CENTRAL AR CONDICIONADO - AGOSTO/2023</t>
  </si>
  <si>
    <t>OFERTA CONJUNTA CLARO MIX/CLARO LIFE ILIMITADO 3GB APLICATIVOS DIGITAIS PJ BONUS DE INTERNET TURBO 2GB - AGOSTO/2023</t>
  </si>
  <si>
    <t>CARTAO FUEL CONTROL - AGOSTO/2023</t>
  </si>
  <si>
    <t>PRESTAÇÃO DE SERVIÇOS MÉDICOS:ANESTESIOLOGIA PEDIATRICA - CONTRATO 002/2021 - AGOSTO/2023</t>
  </si>
  <si>
    <t>PRESTAÇÃO DE SERVIÇOS MÉDICOS:EMERGENCIA PEDIATRICA, UNISSE DE INTERNAÇÃO PEDIATRICA E AMBULATORIO - CONTRATO 003/2021 - AGOSTO/2023</t>
  </si>
  <si>
    <t>PRESTAÇÃO DE SERVIÇOS MÉDICOS EM CTI - AGOSTO/2023</t>
  </si>
  <si>
    <t>MATERIAL HOSPITALAR PARA ABASTECIMENTO DO ALMOXARIFADO DO HGVF</t>
  </si>
  <si>
    <t>PRESTADORES SERVIÇOS - APOIO ADMINISTRATIVO - PESQUISA DE SATISFAÇÃO PROPOSTA 805/22 - JULHO/2023</t>
  </si>
  <si>
    <t>PAGAMENTO TED - AGOSTO/2023</t>
  </si>
  <si>
    <t>TEREZINHA MARIA PEREIRA</t>
  </si>
  <si>
    <t>ANÁLISE DE ALIMENTOSDATA COLETA:24/08/2023</t>
  </si>
  <si>
    <t>GRRF - LEANDRO DE ABREU ROMERO</t>
  </si>
  <si>
    <t>RESGATE DE FUNDOS MAX DI - EMPRÉSTIMO PAGAMENTOS DIA 14/09/2023</t>
  </si>
  <si>
    <t>RESGATE DE FUNDOS MAX DI- EMPRÉSTIMO PAGAMENTOS DIA 14/09/2023</t>
  </si>
  <si>
    <t>TED DEVOLVIDA CIRURGICA</t>
  </si>
  <si>
    <t>IBS FIRE SOLUÇÕES CONTRA INCENDIO</t>
  </si>
  <si>
    <t>MANUTENÇÃO DE EQUIPAMENTOS EM GERAL PARC.04/04</t>
  </si>
  <si>
    <t>33088</t>
  </si>
  <si>
    <t>CURSO DE ATUALIZAÇÃO NO SUS 2023</t>
  </si>
  <si>
    <t>CIRURGICA ULTRAMED COMERCIO DE EQUIPAMENTOS MEDICOS E HOSPITALARES LTDA</t>
  </si>
  <si>
    <t>PAGAMENTO INDEVIDO - TED DEVOLVIDA</t>
  </si>
  <si>
    <t>ALIMENTAÇÃO AGOSTO/2023</t>
  </si>
  <si>
    <t>SILVIA LETICIA DA SILVA</t>
  </si>
  <si>
    <t>GRRF - SILVIA LETICIA DA SILVA</t>
  </si>
  <si>
    <t>CUSTEIO EXECUTORA</t>
  </si>
  <si>
    <t xml:space="preserve">CUSTEIO DA EXECUTORA AGOSTO/2023 NOVO CONTRATO  </t>
  </si>
  <si>
    <t>TELEFONIA FIXA E INTERNET - OI - JULHO/2023</t>
  </si>
  <si>
    <t>RESGATE DE FUNDOS MAX DI - EMPRÉSTIMO PAGAMENTOS DIA 15/09/2023</t>
  </si>
  <si>
    <t>TED DEVOLVIDA - INSET UNI</t>
  </si>
  <si>
    <t>COMPRA DE INSUMOS PARA ABASTECIMENTO DO ALMOXARIFADO HGVF</t>
  </si>
  <si>
    <t>PLANO DE INTERNET AGOSTO/2023</t>
  </si>
  <si>
    <t>PAGAMENTO DE SEGURO DE VIDA -HGVF - AGOSTO/2023</t>
  </si>
  <si>
    <t>MANUTENÇÃO GERADOR AGOSTO/2023</t>
  </si>
  <si>
    <t>COLETA DE RESIDUOS HOSPITALARES - AGOSTO/2023</t>
  </si>
  <si>
    <t>GRRF - HELLEN GOMES NASCIMENTO DE SOUZA</t>
  </si>
  <si>
    <t>AQUISIÇÃO DE CORRELATOS</t>
  </si>
  <si>
    <t>HELLEN GOMES NASCIMENTO DE SOUZA</t>
  </si>
  <si>
    <t>COMPRESSA CIRURGICA</t>
  </si>
  <si>
    <t>1</t>
  </si>
  <si>
    <t>INSET UNI DEDETIZADORA E HIGIENIZAÇÃO LTDA</t>
  </si>
  <si>
    <t>GALENICA COMERCIO INTERNACIONAL LTDA</t>
  </si>
  <si>
    <t>81280000009340891</t>
  </si>
  <si>
    <t>CLAUDICEIA SOUZA DE JESUS FELIX PROC.01010779720165010241 PARC.03</t>
  </si>
  <si>
    <t>SERVIÇOS DE FOTOGRAFIA, FILMAGEM E EDIÇÃO, REALIZADOS EM NITEROI NOS DIAS 13 E 27/04/23</t>
  </si>
  <si>
    <t>SERVIÇO LIMPEZA E HIGIENIZAÇÃO DOS RESERVATORIOS DE AGUA, SENDO CISTERNA DE CAIXAS D'AGUA</t>
  </si>
  <si>
    <t>RESGATE DE FUNDOS MAX DI  - EMPRÉSTIMO PAGAMENTOS DIVERSOS NO DIA 19/09/2023</t>
  </si>
  <si>
    <t>SECRETARIA DO TESOURO NACIONAL</t>
  </si>
  <si>
    <t>GRU - DENISE DA CONCEIÇÃO GLYCERIO - SETEMBRO/2023</t>
  </si>
  <si>
    <t>81280000009340620</t>
  </si>
  <si>
    <t>AMANDA FLORENCIO DE SOUZA PROC.01011245920165010245-12ª PARC.</t>
  </si>
  <si>
    <t>AUDITORIA FINANCEIRA FISCAL CONTÁBIL - AGOSTO/2023</t>
  </si>
  <si>
    <t>PAULO AFONSO PINHEIRO RIBEIRO - DENISE CONCEIÇÃO GLYCERIO PROC.0100179-02.2021.5.01.0244 PARC.03/3</t>
  </si>
  <si>
    <t>RESGATE DE FUNDOS MAX DI - EMPRÉSTIMO PAGAMENTOS DIA 20/09/2023</t>
  </si>
  <si>
    <t>81280000009369806</t>
  </si>
  <si>
    <t>MICHELE MARQUES DA SILVEIRA - PROC.01004065620165010247 - SETEMBRO/2023</t>
  </si>
  <si>
    <t>81280000009340816</t>
  </si>
  <si>
    <t>ADRIANO JORGE NEPOMUCENO 9ª PARCELA</t>
  </si>
  <si>
    <t>PACOTE DE LAUDOS DE ELETROENCEFALOGRAMA - AGOSTO/2023</t>
  </si>
  <si>
    <t>LAGENERALE COMERCIAL E SERVIÇOS DIVERSOS LTDA</t>
  </si>
  <si>
    <t>MATERIAIS E INSUMOS PARA ABASTECIMENTO DA LIMPEZA DO HGVF</t>
  </si>
  <si>
    <t>BRUNO RAFAEL DA SILVA OLIVEIRA-SETEMBRO/2023 3ªPARCELA-RESP.MICHELE MARQUES DA SILVEIRA</t>
  </si>
  <si>
    <t>IRRF NF 1002 HTS EDUCAÇÃO PERMANENTE-IMPLANTAÇÃO DA PLATAFORMA ENSINO A DISTANCIA</t>
  </si>
  <si>
    <t>PIS-COFINS-CSLL NF 13894 KJP COLETA DE RESIDUOS HOSPITALARES JULHO/2023</t>
  </si>
  <si>
    <t>IRRF NF 202300000000033 JVA SERVIÇOS DE ANÁLISE CLÍNICAS - FORA DO PACOTE CONTRATADO JULHO/2023</t>
  </si>
  <si>
    <t>INSS NF 202300000000816 MEDSHORE SERV LOCAÇÃO DE AMBULÂNCIA - JULHO/2023</t>
  </si>
  <si>
    <t>PIS-COFINS-CSLL NF 202300000000041 NEPHRON SERVIÇO DE NEFROLOGIA PRESTADO NO HGVF JANEIRO/2023</t>
  </si>
  <si>
    <t>IRRF NF 990 HTS PRESTAÇÃO DE SERVIÇO DE TI - INFRA ESTRUTURA E REDE JULHO/2023</t>
  </si>
  <si>
    <t>IRRF NF 202300000000041 NEPHRON SERVIÇO DE NEFROLOGIA PRESTADO NO HGVF JANEIRO/2023</t>
  </si>
  <si>
    <t>IR S/FOLHA JULHO/2023</t>
  </si>
  <si>
    <t xml:space="preserve">IR RESCISÃO-AGOSTO/2023 </t>
  </si>
  <si>
    <t xml:space="preserve">IR FÉRIAS-AGOSTO/2023 </t>
  </si>
  <si>
    <t>INSS FOLHA  AGOSTO/2023</t>
  </si>
  <si>
    <t xml:space="preserve">IRRF NF 202300000000032 JVA SERVIÇOS DE HEMOCULTURA </t>
  </si>
  <si>
    <t>IRRF NF 13894 KJP COLETA DE RESIDUOS HOSPITALARES JULHO/2023</t>
  </si>
  <si>
    <t xml:space="preserve">PIS-COFINS-CSLL  NF 202300000000032 JVA SERVIÇOS DE HEMOCULTURA </t>
  </si>
  <si>
    <t>CONTA NET - AGOSTO/2023</t>
  </si>
  <si>
    <t>ODARA PRODUTOS MEDICOS HOSPITALARES LTDA</t>
  </si>
  <si>
    <t xml:space="preserve">MEDICAMENTOS </t>
  </si>
  <si>
    <t>LOCAÇÃO DE IMPRESSORAS E MULTIFUNCIONAIS AGOSTO/2023</t>
  </si>
  <si>
    <t>EDUARDO RICARDO OLIVEIRA</t>
  </si>
  <si>
    <t>RANIERE SILVA DE MELO</t>
  </si>
  <si>
    <t>FLAVIA CRISTINA COSTA XAVIER DE MIRANDA PINTO</t>
  </si>
  <si>
    <t>GRRF - EDUARDO RICARDO OLIVEIRA</t>
  </si>
  <si>
    <t>GRRF - FLAVIA CRISTINA COSTA XAVIER DE MIRANDA PINTO</t>
  </si>
  <si>
    <t>GRRF - RANIERE SILVA DE MELO</t>
  </si>
  <si>
    <t>FGTS COMPLEMENTAR S/ FOLHA AGOSTO/2023</t>
  </si>
  <si>
    <t>RESGATE DE FUNDOS MAX DI - EMPRÉSTIMO PAGAMENTOS DIVERSOS NO DIA 22/09/2023</t>
  </si>
  <si>
    <t>HONORÁRIO ADICIONAL - CLAUSULA 1ª DO PRIMEIRO TERMO ADITIVO</t>
  </si>
  <si>
    <t>RESGATE DE FUNDOS MAX DI - EMPRÉSTIMO PAGAMENTOS DIVERSOS NO DIA 25/09/2023</t>
  </si>
  <si>
    <t>PIS S/FOLHA AGOSTO/2023</t>
  </si>
  <si>
    <t>81280000009385801</t>
  </si>
  <si>
    <t>DEBORA PERCILIANA JESUS DA GLORIA - PROC.100191-81.2019.5.01.0245 - SETEMBRO/2023</t>
  </si>
  <si>
    <t>RESGATE DE FUNDOS MAX DI - EMPRÉSTIMO PAGAMENTOS DIVERSOS NO DIA 28/09/2023</t>
  </si>
  <si>
    <t>RESGATE DE FUNDOS MAX DI - PROVISÃO RESCISÕES E GRRF SETEMBRO/2023</t>
  </si>
  <si>
    <t>RESGATE DE FUNDOS MAX DI - PROVISÃO FÉRIAS OUTUBRO/2023</t>
  </si>
  <si>
    <t>CRISTIANE GOMES MENDONÇA ANDRADE PROC.01008170920205010264 - SETEMBRO/2023</t>
  </si>
  <si>
    <t>TRIBUNAL DE JUSTICA</t>
  </si>
  <si>
    <t xml:space="preserve">GUIA </t>
  </si>
  <si>
    <t>GUIA DEP.JUDICIAL PROC.0100817-09.2020.5.01.0264 - CRISTIANE GOMES MENDONÇA ANDRADE - SETEMBRO/2023</t>
  </si>
  <si>
    <t>MATERIAIS MEDICOS PARA ABASTECIMENTO DO ALMOXARIFADO HGVF</t>
  </si>
  <si>
    <t>ANTONIO BATISTA DA SILVA</t>
  </si>
  <si>
    <t>ANDRESSA GUILHERME SOUZA DA SILVA</t>
  </si>
  <si>
    <t>PERLA ORNELLAS RODRIGUES</t>
  </si>
  <si>
    <t>GRRF - ANTONIO BATISTA DA SILVA</t>
  </si>
  <si>
    <t>ESTORNO DE LANÇAMENTO - TARIFAS - 01/09/2023 A 30/09/2023</t>
  </si>
  <si>
    <t>RESGATE DE FUNDOS MAX DI  - EMPRÉSTIMO PAGAMENTOS DIVERSOS NO DIA 29/09/2023 DÉBITO EM CONTA</t>
  </si>
  <si>
    <t xml:space="preserve">RESGATE DE FUNDOS MAX DI  - EMPRÉSTIMO PAGAMENTOS DIVERSOS NO DIA 29/09/2023 </t>
  </si>
  <si>
    <t>SUBSTITUIÇÃO DE DISPARADOR MANUL DE UM EQUIPAMENTO DE RAIOS-X</t>
  </si>
  <si>
    <t xml:space="preserve">GPS </t>
  </si>
  <si>
    <t>PARCELAMENTO (PERT) INSS 625199529  - PARCELA 69 SETEMBRO/2023</t>
  </si>
  <si>
    <t>RESIDUO INSS FOLHA  AGOSTO/2023</t>
  </si>
  <si>
    <t>PARCELAMENTO INSS - 02110001200201973372340  DOC.07.03.23048.1742440 PARC.08 SETEMBRO/2023</t>
  </si>
  <si>
    <t>PARCELAMENTO PGFN 6521843 SETEMBRO/2023 PARC.16 (IR-CSLL-COFINS-PIS PASEP)</t>
  </si>
  <si>
    <t>RESIDUO INSS FOLHA  MAIO/2023</t>
  </si>
  <si>
    <t>PARCELAMENTO PREVIDENCIÁRIO 02110001200375137492216  07.03.23037.2289917-0 (INSS JAN/22 A JUN/22) - PARC.14 - SETEMBRO/2023</t>
  </si>
  <si>
    <t>RESIDUO INSS FOLHA  JULHO/2023</t>
  </si>
  <si>
    <t>RESIDUO INSS FOLHA  JUNHO/2023</t>
  </si>
  <si>
    <t>RESIDUO INSS FOLHA  ABRIL/2023</t>
  </si>
  <si>
    <t xml:space="preserve">72 PARCELA  1708 E 5952 00910001300051328091893 </t>
  </si>
  <si>
    <t xml:space="preserve">PARCELAMENTO PREVIDENCIÁRIO 02110001200005484812288 (INSS NOV/2021 E DEZ/2021) - PARC.17/60 </t>
  </si>
  <si>
    <t>MEDICINA OCUPACIONAL - 29/07/2023 A 28/08/2023</t>
  </si>
  <si>
    <t>33</t>
  </si>
  <si>
    <t>GASES MEDICINAIS - LOCAÇÃO CENTRAL DE AR COMPRIMIDO - SETEMBRO/2023</t>
  </si>
  <si>
    <t>SERVIÇO DE MANUTENÇÃO DE 5 (CINCO)ARMADILHAS LUMINOSAS NA COZINHA - SETEMBRO/2023</t>
  </si>
  <si>
    <t>ETIQUETA COLACRIL PARA ABASTECIMENTO DO ALMOXARIFADO HGVF</t>
  </si>
  <si>
    <t>ESTORNO DE LANCAMENTO TARIFAS 01/08/2023 A 31/08/2023</t>
  </si>
  <si>
    <t>RESGATE DE FUNDOS MAX DI EMPRÉSTIMO PAGTOS DIVERSOS DO DIA 01/08/2023</t>
  </si>
  <si>
    <t>RESGATE DE FUNDOS MAX DI PROVISÃO RESCISÃO KEYLANE EL CARIH DA SILVA SIQUEIRA</t>
  </si>
  <si>
    <t>RESGATE DE FUNDOS MAX DI PROVISÃO GRRF KEYLANE EL CARIH DA SILVA SIQUEIRA</t>
  </si>
  <si>
    <t>RESGATE DE FUNDOS MAX DI PROVISÃO GRRF MANUELLA TRINDADE LOPES</t>
  </si>
  <si>
    <t>RESGATE DE FUNDOS MAX DI PROVISÃO RESCISÃO MANUELLA TRINDADE LOPES</t>
  </si>
  <si>
    <t>SUP LIFE COMERCIO E SERVIÇOS EIRELI LTDA</t>
  </si>
  <si>
    <t>423</t>
  </si>
  <si>
    <t>MATERIAL DE ESCRITORIO - MINI FONTE, PEN DRIVE MULTILASER</t>
  </si>
  <si>
    <t>PAGAMENTO DE PROJETO DE JOVEM APRENDIZ  JULHO/2023</t>
  </si>
  <si>
    <t>CAEL COMERCIO DE APARELHOS ELETRONICOS LTDA</t>
  </si>
  <si>
    <t>KEYLAINE EL CRIH DA SILV SIQUEIRA</t>
  </si>
  <si>
    <t>2.1.9</t>
  </si>
  <si>
    <t>GRRF - KEYLAINE EL CRIH DA SILV SIQUEIRA</t>
  </si>
  <si>
    <t>GRRF - MANUELLA TRINDADE LOPES</t>
  </si>
  <si>
    <t>MANUELLA TRINDADE LOPES</t>
  </si>
  <si>
    <t>OFERTA CONJUNTA CLARO MIX/CLARO LIFE ILIMITADO 3GB APLICATIVOS DIGITAIS PJ BONUS DE INTERNET TURBO 2GB - JUNHO/2023</t>
  </si>
  <si>
    <t>RESGATE DE FUNDOS MAX DI EMPRÉSTIMOS PARA PAGTOS DO DIA 02/08/2023</t>
  </si>
  <si>
    <t>BIOTTXX PRODUTOS PARA SAUDE LTDA</t>
  </si>
  <si>
    <t>MEDICINA OCUPACIONAL 29/05/2023 A 28/06/2023</t>
  </si>
  <si>
    <t>RESGATE DE FUNDOS MAX DI EMPRÉSTIMOS PARA PAGTOS DO DIA 03/08/2023</t>
  </si>
  <si>
    <t>VALE TRANSPORTE-AGOSTO/2023  PROVISORIO</t>
  </si>
  <si>
    <t>SELLERPHARMA - LINO BRIOTE PROD FARMACEUTICOS E HOSPITALARES LTDA</t>
  </si>
  <si>
    <t>SERVIÇO DE DESINSETIZAÇÃO CONTRA BARATAS, FORMIGAS E DESRATIZAÇÃO NO HGVF. MANUTENÇÃO DAS 25 CAIXAS PEP</t>
  </si>
  <si>
    <t>SERVIÇO DE MANUTENÇÃO DE 5 (CINCO)ARMADILHAS LUMINOSAS NA COZINHA</t>
  </si>
  <si>
    <t>SERVIÇOS DE FOTOGRAFIA, FILMAGEM E EDIÇÃO, REALIZADOS EM NITEROI NO DIA 23/03/2023</t>
  </si>
  <si>
    <t>PREFEITURA MUNICIPAL DO RIO DE JANEIRO</t>
  </si>
  <si>
    <t>ISS NF 814 ISSA PRESTAÇÃO DE SERVIÇOS MÉDICOS OCUPACIONAIS-MAIO/2023</t>
  </si>
  <si>
    <t>RESGATE DE FUNDOS MAX DI EMPRÉSTIMOS PARA PAGTOS DO DIA 04/08/2023</t>
  </si>
  <si>
    <t>PROVISÃO RESCISÃO JULIA NICOLY MOREIRA DA SILVA</t>
  </si>
  <si>
    <t>RESGATE DE FUNDOS MAX DI EMPRÉSTIMOS PARA PAGTO DA FOLHA DIA 04/08/2023</t>
  </si>
  <si>
    <t>RESGATE DE FUNDOS MAX DI EMPRÉSTIMOS PARA PAGTO DA EXECUTORA NO  DIA 04/08/2023</t>
  </si>
  <si>
    <t>DEVOLUÇÃO DE SALÁRIO</t>
  </si>
  <si>
    <t>DEVOLUÇÃO NF 824 FM DISTRIBUIIDORA E REPRESENTAÇÕES LTDA PAGA DIA 20/07/2023</t>
  </si>
  <si>
    <t>DEVOLUÇÃO NF 825 PARTE DO VALOR TOTAL DA NF FM DISTRIBUIIDORA E REPRESENTAÇÕES LTDA PAGA DIA 20/07/2023</t>
  </si>
  <si>
    <t>3.1</t>
  </si>
  <si>
    <t>PAGAMENTO DE PESSOAL JULHO/2023 + BONUS CAP 3.2 + ANGRA + AUTONOMOS</t>
  </si>
  <si>
    <t>31069</t>
  </si>
  <si>
    <t>44</t>
  </si>
  <si>
    <t>42</t>
  </si>
  <si>
    <t>31147</t>
  </si>
  <si>
    <t>43</t>
  </si>
  <si>
    <t>PRESTAÇÃO DE SERVIÇO DE TI - INFRA ESTRUTURA E REDE JULHO/2023</t>
  </si>
  <si>
    <t>LOCAÇÃO DE TABLET JULHO/2023</t>
  </si>
  <si>
    <t>LOCAÇÃO DE EQUIPAMENTOS JULHO/2023</t>
  </si>
  <si>
    <t>LOCAÇÃO DE DESKTOPS  - JULHO/2023</t>
  </si>
  <si>
    <t>JULIA NICOLY MOREIRA DA SILVA</t>
  </si>
  <si>
    <t>SERVIÇOS DE ANÁLISE CLÍNICAS - FORA DO PACOTE CONTRATADO JULHO/2023</t>
  </si>
  <si>
    <t xml:space="preserve">SERVIÇOS DE HEMOCULTURA </t>
  </si>
  <si>
    <t xml:space="preserve">SERVIÇOS DE IMAGEM </t>
  </si>
  <si>
    <t>SERVIÇOS DE ANÁLISE CLÍNICAS  JULHO/2023</t>
  </si>
  <si>
    <t xml:space="preserve">CUSTEIO DA EXECUTORA JULHO/2023 NOVO CONTRATO  </t>
  </si>
  <si>
    <t>MANUTENÇÃO TELEFONIA JULHO/2023</t>
  </si>
  <si>
    <t>SERVIÇOS PRESTADOS NO MÊS DE JULHO/2023</t>
  </si>
  <si>
    <t>SERVIÇOS DE SUPERVISÃO DA MANUTENÇÃO - JULHO/2023  SUBSTITUI LAC MARTINS</t>
  </si>
  <si>
    <t>PRESTAÇÃO DE SERVIÇOS A GESTÃO EM SAÚDE - JULHO/2023</t>
  </si>
  <si>
    <t>PRESTAÇÃO DE SERVIÇO DE TREINAMENTO E DESENVOLVIMENTO PROFISSSIONAL E GERENCIAL JULHO/2023</t>
  </si>
  <si>
    <t>MANUTENÇÃO DE EQUIPAMENTOS EM GERAL PARC.01/04</t>
  </si>
  <si>
    <t>RESGATE DE FUNDOS MAX DI EMPRÉSTIMOS PARA PAGTOS DIVERSOS DO DIA 07/08/2023</t>
  </si>
  <si>
    <t>RESGATE DE FUNDOS MAX DI PROVISÃO FGTS FOLHA JULHO/2023</t>
  </si>
  <si>
    <t>RESGATE DE FUNDOS MAX DI PROVISÃO GRRF PAULO CESAR ABEL DE MIRANDA</t>
  </si>
  <si>
    <t>RESGATE DE FUNDOS MAX DI PROVISÃO GRRF LEANDRO DAMIAO MANHÃES RANGEL</t>
  </si>
  <si>
    <t>RESGATE DE FUNDOS MAX DI PROVISÃO RESCISÃO LEANDRO DAMIAO MANHÃES RANGEL</t>
  </si>
  <si>
    <t>RESGATE DE FUNDOS MAX DI PROVISÃO RESCISÃO PAULO CESAR ABEL DE MIRANDA</t>
  </si>
  <si>
    <t>DEVOLUÇÃO  FM DISTRIBUIIDORA E REPRESENTAÇÕES LTDA PAGA DIA 20/07/2023</t>
  </si>
  <si>
    <t>192501</t>
  </si>
  <si>
    <t>9043</t>
  </si>
  <si>
    <t>EGF DISTRIBUIDORA LRDA</t>
  </si>
  <si>
    <t>LICENCIAMENTO DE SOFTWARE - JULHO/2023</t>
  </si>
  <si>
    <t>PENSÃO ALIMENTICIA JULHO/2023-ANTONELLA CANAVARROS XAVIER RESP.GRAZIELA CANAVARROS RIBEIRO</t>
  </si>
  <si>
    <t>PENSÃO ALIMENTICIA JULHO/2023-GABRIEL TELLES GARRIDO KILZER RESP. IGOR KILZER SANTOS</t>
  </si>
  <si>
    <t>PENSÃO ALIMENTICIA JULHO/2023-BENICIO CANAVARROS XAVIER RESP.GRAZIELA CANAVARROS RIBEIRO</t>
  </si>
  <si>
    <t>PENSÃO ALIMENTICIA JULHO/2023-GABRIELLY OLIVEIRA P TAVARES RESP.SABRINNA OLIVEIRA PINTO</t>
  </si>
  <si>
    <t>LEANDRO DAMIAO MANHAES RANGEL</t>
  </si>
  <si>
    <t>MANUTENÇÃO DE AR CONDICIONADO - JULHO/2023</t>
  </si>
  <si>
    <t>PAULO CESAR ABEL DE MIRANDA</t>
  </si>
  <si>
    <t>LICENÇA DE USO SOFTWARE JULHO/2023</t>
  </si>
  <si>
    <t>SERVIÇOS LAVANDERIA COLETAS DIÁRIAS 01/07/2023 A 25/07/2023</t>
  </si>
  <si>
    <t>GRRF -LEANDRO DAMIAO MANHAES RANGEL</t>
  </si>
  <si>
    <t>GRRF - PAULO CESAR ABEL DE MIRRANDA</t>
  </si>
  <si>
    <t>FGTS S/ FOLHA APRENDIZ JULHO/2023</t>
  </si>
  <si>
    <t>FGTS S/ FOLHA JULHO/2023</t>
  </si>
  <si>
    <t>LIMPEZA E ESTERELIZAÇÃO REF.JULHO/2023</t>
  </si>
  <si>
    <t>REF 01/07/2023 A 31/07/2023 - MANUTENÇÃO DE EQUIPAMENTOS MÉDICOS</t>
  </si>
  <si>
    <t>ANÁLISE DE ALIMENTOS-DATA COLETA:19/07/2023</t>
  </si>
  <si>
    <t>PAGAMENTO DE PESSOAL JULHO/2023 AUTONOMO COMPLEMENTAR</t>
  </si>
  <si>
    <t>RESGATE DE FUNDOS MAX DI EMPRÉSTIMOS PARA PAGTOS DIVERSOS DO DIA 09/08/2023</t>
  </si>
  <si>
    <t>RESGATE DE FUNDOS MAX DI PROVISÃO RESCISÃO JOÃO VITOR DA SILVA ARAUJO</t>
  </si>
  <si>
    <t>RESGATE DE FUNDOS MAX DI PROVISÃO FÉRIAS AGOSTO/2023</t>
  </si>
  <si>
    <t>JOAO VITOR DA SILVA ARAUJO</t>
  </si>
  <si>
    <t>PGFR</t>
  </si>
  <si>
    <t>FÉRIAS AGOSTO/2023</t>
  </si>
  <si>
    <t>ELIA SILVA DE SOUZA BATISTA</t>
  </si>
  <si>
    <t>REPASSE REFERENTE Á 33ª PARCELA DO CONTRATO 05/12/20 A 05/02/2022-AGOSTO/2023</t>
  </si>
  <si>
    <t>CURSO NO SUS 2023</t>
  </si>
  <si>
    <t>FORNECIMENTO DE 01 PLACA DE RAMAL PARA CENTRAL</t>
  </si>
  <si>
    <t>ISABELA MARIA APOLIANO RODRIGUES</t>
  </si>
  <si>
    <t>PRESTAÇÃO DE SERVIÇOS MÉDICOS EM CTI JULHO/2023</t>
  </si>
  <si>
    <t>RAYSA MORAIS DA CUNHA</t>
  </si>
  <si>
    <t>LETICIA NASCIMENTO DE OLIVEIRA</t>
  </si>
  <si>
    <t>TABATHA DE SOUZA VASCONCELOS</t>
  </si>
  <si>
    <t>AGATHA FURTADO TORRES</t>
  </si>
  <si>
    <t>PRESTAÇÃO DE SERVIÇOS MÉDICOS:EMERGENCIA PEDIATRICA, UNISSE DE INTERNAÇÃO PEDIATRICA E AMBULATORIO - CONTRATO 003/2021 JULHO/2023</t>
  </si>
  <si>
    <t>PRESTAÇÃO DE SERVIÇOS MÉDICOS:ANESTESIOLOGIA PEDIATRICA - CONTRATO 002/2021 JULHO/2023</t>
  </si>
  <si>
    <t>GRRF -RAYSA MORAIS DA CUNHA</t>
  </si>
  <si>
    <t>GRRF - ISABELA MARIA APOLIANO RODRIGUES</t>
  </si>
  <si>
    <t>GRRF -ANDRE LUIZ ALVES CORREIA</t>
  </si>
  <si>
    <t>JUAN ISRAEL CORDEIRO ALEXANDRE</t>
  </si>
  <si>
    <t>ANDRE LUIZ ALVES CORREIA</t>
  </si>
  <si>
    <t>OFERTA CONJUNTA CLARO MIX/CLARO LIFE ILIMITADO 3GB APLICATIVOS DIGITAIS PJ BONUS DE INTERNET TURBO 2GB JUNHO/2023</t>
  </si>
  <si>
    <t>DEVOLUÇÃO PARA CONTA PROVISÃO - EMPRÉSTIMO PAGAMENTO NF 51 LAGENERALE</t>
  </si>
  <si>
    <t>DEVOLUÇÃO PARA CONTA PROVISÃO - EMPRÉSTIMO PAGAMENTO NF 437836 AIR LIQUIDE</t>
  </si>
  <si>
    <t>DEVOLUÇÃO PARA CONTA PROVISÃO - EMPRÉSTIMO PAGAMENTO NF 7712 AGIFACIL</t>
  </si>
  <si>
    <t>DEVOLUÇÃO PARA CONTA PROVISÃO - EMPRÉSTIMO PAGAMENTO NF 3731 CAEL</t>
  </si>
  <si>
    <t>DEVOLUÇÃO PARA CONTA PROVISÃO - EMPRÉSTIMO PAGAMENTO NF 12044145 SODEXO</t>
  </si>
  <si>
    <t>DEVOLUÇÃO PARA CONTA PROVISÃO - EMPRÉSTIMO PAGAMENTO NF 5465 HM 1</t>
  </si>
  <si>
    <t>DEVOLUÇÃO PARA CONTA PROVISÃO - EMPRÉSTIMO PAGAMENTO RESCISÃO PARTE PROJETO WALLACE FRANTIENE DA SILVA CARVALHO</t>
  </si>
  <si>
    <t>DEVOLUÇÃO PARA CONTA PROVISÃO - EMPRÉSTIMO PAGAMENTO GRU DEBORA PERCILIANA JESUS DA GLORIA</t>
  </si>
  <si>
    <t>DEVOLUÇÃO PARA CONTA PROVISÃO - EMPRÉSTIMO PAGAMENTO GUIA DEBORA PERCILIANA JESUS DA GLORIA</t>
  </si>
  <si>
    <t>DEVOLUÇÃO PARA CONTA PROVISÃO - EMPRÉSTIMO PAGAMENTO NF 17709 LINO BRIOTE</t>
  </si>
  <si>
    <t>DEVOLUÇÃO PARA CONTA PROVISÃO - EMPRÉSTIMO PAGAMENTO NF 17710 LINO BRIOTE</t>
  </si>
  <si>
    <t>DEVOLUÇÃO PARA CONTA PROVISÃO - EMPRÉSTIMO PAGAMENTOS DE NOTAS DIVERSAS DO DIA 28/07/2023</t>
  </si>
  <si>
    <t>DEVOLUÇÃO PARA CONTA PROVISÃO - EMPRÉSTIMO PAGAMENTOS DE NOTAS DIVERSAS DO DIA 02/08/2023</t>
  </si>
  <si>
    <t>DEVOLUÇÃO PARA CONTA PROVISÃO - EMPRÉSTIMO PAGAMENTOS DE NOTAS DIVERSAS DO DIA 03/08/2023</t>
  </si>
  <si>
    <t>DEVOLUÇÃO PARA CONTA PROVISÃO - EMPRÉSTIMO PAGAMENTOS DE NOTAS DIVERSAS DO DIA 04/08/2023</t>
  </si>
  <si>
    <t>DEVOLUÇÃO PARA CONTA PROVISÃO - EMPRÉSTIMO PAGAMENTOS DE NOTAS DIVERSAS DO DIA 04/08/2023 COMPLEMENTAR</t>
  </si>
  <si>
    <t xml:space="preserve">DEVOLUÇÃO PARA CONTA PROVISÃO - EMPRÉSTIMO PAGAMENTOS DE NOTAS DIVERSAS DO DIA 04/08/2023 </t>
  </si>
  <si>
    <t xml:space="preserve">DEVOLUÇÃO PARA CONTA PROVISÃO - EMPRÉSTIMO PAGAMENTOS DA FOLHA NO DIA 04/08/2023 </t>
  </si>
  <si>
    <t xml:space="preserve">DEVOLUÇÃO PARA CONTA PROVISÃO - EMPRÉSTIMO PAGAMENTOS DA EXECUTORA NO DIA 04/08/2023 </t>
  </si>
  <si>
    <t>DEVOLUÇÃO PARA CONTA PROVISÃO - EMPRÉSTIMO PAGAMENTOS DE NOTAS DIVERSAS DO DIA 07/08/2023</t>
  </si>
  <si>
    <t>DEVOLUÇÃO PARA CONTA PROVISÃO - EMPRÉSTIMO PAGAMENTOS DE NOTAS DIVERSAS DO DIA 09/08/2023</t>
  </si>
  <si>
    <t>PRESTADORES DE SERVIÇOS - APOIO ADMINISTRATIVO - TRANSPORTE COM MOTOBOY</t>
  </si>
  <si>
    <t>GRRF - AUREA ROSA MOREIRA</t>
  </si>
  <si>
    <t>GRRF - GISELE MENDES DA SILVA LOPES BAPTISTA</t>
  </si>
  <si>
    <t>GRRF - LETICIA NASCIMENTO DE OLIVEIRA</t>
  </si>
  <si>
    <t>GRRF - TABATHA DE SOUZA VASCONCELOS</t>
  </si>
  <si>
    <t>GRRF - AGATHA FURTADO TORRES</t>
  </si>
  <si>
    <t>GRRF - JUAN ISRAEL CORDEIRO ALEXANDRE</t>
  </si>
  <si>
    <t>CIRURGIA PEDIÁTRICA - JULHO/2023</t>
  </si>
  <si>
    <t>PRESTAÇÃO DE SERVIÇOS MÉDICOS OCUPACIONAIS-EXAMES LABORATORIAIS,DEMISSIONAIS - ABRIL/2023</t>
  </si>
  <si>
    <t>MANUTENÇÃO DA CENTRAL AR CONDICIONADO</t>
  </si>
  <si>
    <t>GISELE MENDES DA SILVA LOPES BAPTISTA</t>
  </si>
  <si>
    <t>AUREA ROSA MOREIRA</t>
  </si>
  <si>
    <t>MARIANA LIMA DE CARVALHO</t>
  </si>
  <si>
    <t>1742</t>
  </si>
  <si>
    <t>1726</t>
  </si>
  <si>
    <t>1758</t>
  </si>
  <si>
    <t>1757</t>
  </si>
  <si>
    <t>1765</t>
  </si>
  <si>
    <t>1741</t>
  </si>
  <si>
    <t>1661</t>
  </si>
  <si>
    <t>1764</t>
  </si>
  <si>
    <t>1767</t>
  </si>
  <si>
    <t>MANUTENÇÃO ELEVADOR JULHO/2023</t>
  </si>
  <si>
    <t>11216</t>
  </si>
  <si>
    <t>1768</t>
  </si>
  <si>
    <t xml:space="preserve">SERVIÇOS PRESTADOS -  JULHO/2023 </t>
  </si>
  <si>
    <t>GADIEL SOLUÇÕES E SERVIÇOS EIRELI</t>
  </si>
  <si>
    <t>145</t>
  </si>
  <si>
    <t>SERVIÇO DE NEFROLOGIA PRESTADO NO HGVF JANEIRO/2023</t>
  </si>
  <si>
    <t>ASSESSORIA JURIDICA - JULHO/2023</t>
  </si>
  <si>
    <t>CARTAO FUEL CONTROL JULHO/2023</t>
  </si>
  <si>
    <t>LOCAÇÃO DE AMBULÂNCIA - JULHO/2023</t>
  </si>
  <si>
    <t>AGIFACIL DISTRIB DE PRODUTOS DE LIMPEZA EIRELI</t>
  </si>
  <si>
    <t>7794</t>
  </si>
  <si>
    <t>MATERIAIS E  INSUMOS</t>
  </si>
  <si>
    <t>7795</t>
  </si>
  <si>
    <t>7783</t>
  </si>
  <si>
    <t>MATERIAIS PARA LIMPEZA</t>
  </si>
  <si>
    <t>MANUTENÇÃO DE EQUIPAMENTOS EM GERAL PARC.02/04</t>
  </si>
  <si>
    <t>PAGAMENTO DE SEGURO DE VIDA -HGVF</t>
  </si>
  <si>
    <t>PLANO DE INTERNET JULHO/2023</t>
  </si>
  <si>
    <t>MANUTENÇÃO GERADOR JULHO/2023</t>
  </si>
  <si>
    <t>COLETA DE RESIDUOS HOSPITALARES JULHO/2023</t>
  </si>
  <si>
    <t>HELLEN OTA IATECOLA RODRIGUES ALVES</t>
  </si>
  <si>
    <t>GRRF - HELLEN OTA IATECOLA RODRIGUES ALVES</t>
  </si>
  <si>
    <t>DBV COMERCIO IMPORTAÇÃO E EXPORTAÇÃO DO BRASIL LTDA</t>
  </si>
  <si>
    <t>39046</t>
  </si>
  <si>
    <t>1533</t>
  </si>
  <si>
    <t>MANUTENÇÃO DO JARDIM JULHO/2023</t>
  </si>
  <si>
    <t>BIOMEX MEDICAL SUPRIMENTOS MEDICOS LTDA</t>
  </si>
  <si>
    <t>11936</t>
  </si>
  <si>
    <t>RESGATE DE FUNDOS MAX DI PROVISÃO INSS JULHO/2023</t>
  </si>
  <si>
    <t>RESGATE DE FUNDOS MAX DI EMPRÉSTIMO PAGTO INSS JULHO/2023 PARTE PROJETO</t>
  </si>
  <si>
    <t>CDB UTILIDADES E ACESSORIOS LTDA</t>
  </si>
  <si>
    <t>PAPELARIA ZAP LTDA</t>
  </si>
  <si>
    <t>COMPRA DE INSUMOS PARA ABASTECER O ALMOXARIFADO</t>
  </si>
  <si>
    <t>81280000009185721.</t>
  </si>
  <si>
    <t>CLAUDICEIA SOUZA DE JESUS FELIX PROC.01010779720165010241 PARC.02</t>
  </si>
  <si>
    <t>INSS FOLHA  JULHO/2023</t>
  </si>
  <si>
    <t>IR S/FOLHA JUNHO/2023</t>
  </si>
  <si>
    <t xml:space="preserve">IR S/FOLHA AUTONOMOS JUNHO/2023 </t>
  </si>
  <si>
    <t xml:space="preserve">IR RESCISÃO-JULHO/2023 </t>
  </si>
  <si>
    <t xml:space="preserve">IR FÉRIAS-JULHO/2023 </t>
  </si>
  <si>
    <t>IRRF NF 105 NEPHRON CARE SERVIÇO DE NEFROLOGIA PRESTADO NO HGVF MARÇO/2023</t>
  </si>
  <si>
    <t>IRRF NF 146 VITAI SERVIÇOS ESPECIALIZADOS TI PERÍODO: 01/02/2023 A 28/02/2023</t>
  </si>
  <si>
    <t>PIS-COFINS-CSLLNF 28 JVA SERVIÇOS DE HEMOCULTURA - JUNHO/2023</t>
  </si>
  <si>
    <t>IRRF NF 29 JVA SERVIÇOS DE ANÁLISE CLÍNICAS - FORA DO PACOTE CONTRATADO  JUNHO/2023</t>
  </si>
  <si>
    <t xml:space="preserve">IRRF NF 954 HTS PRESTAÇÃO DE SERVIÇO DE TI - JUNHO/2023 </t>
  </si>
  <si>
    <t>IRRF NF 72 NEV PRESTAÇÃO DE SERVIÇOS MÉDICOS:ANESTESIOLOGIA PEDIATRICA - CONTRATO 002/2021 JUNHO/2023</t>
  </si>
  <si>
    <t>PIS-COFINS-CSLL NF 146 VITAI SERVIÇOS ESPECIALIZADOS TI PERÍODO: 01/02/2023 A 28/02/2023</t>
  </si>
  <si>
    <t>IRRF NF 951 HTS EDUCAÇÃO PERMANENTE-IMPLANTAÇÃO DA PLATAFORMA ENSINO A DISTANCIA</t>
  </si>
  <si>
    <t>IRRF NF 13675 KJP COLETA DE RESIDUOS HOSPITALARES - JUNHO/2023</t>
  </si>
  <si>
    <t>IRRF NF 28 JVA SERVIÇOS DE HEMOCULTURA - JUNHO/2023</t>
  </si>
  <si>
    <t>HUMANAS DISTRIBUIDORA BIOMEDICA EIRELI</t>
  </si>
  <si>
    <t>16610</t>
  </si>
  <si>
    <t>OUTRAS FORMAS DE CONTRATAÇÕES - APOIO ADMINISTRATIVO</t>
  </si>
  <si>
    <t>81280000009185012.</t>
  </si>
  <si>
    <t>AMANDA FLORENCIO DE SOUZA PROC.01011245920165010245-11ª PARC.</t>
  </si>
  <si>
    <t>81280000009185217.</t>
  </si>
  <si>
    <t>ADRIANO JORGE NEPOMUCENO 8ª PARCELA</t>
  </si>
  <si>
    <t>TELECARDIO CENTRO ESP. DE TELEDIAGNOSTICOS LTDA</t>
  </si>
  <si>
    <t>LAUDOS ELETROCEFALOGRAMA REF.JULHO/2023</t>
  </si>
  <si>
    <t>LOCAÇÃO DE IMPRESSORAS E MULTIFUNCIONAIS JULHO/2023</t>
  </si>
  <si>
    <t>BRUNO RAFAEL DA SILVA OLIVEIRA-JULHO/2023 2ªPARCELA-RESP.MICHELE MARQUES DA SILVEIRA</t>
  </si>
  <si>
    <t>1773</t>
  </si>
  <si>
    <t>PAULO AFONSO PINHEIRO RIBEIRO - DENISE CONCEIÇÃO GLYCERIO PROC.0100179-02.2021.5.01.0244 PARC.02/3</t>
  </si>
  <si>
    <t>INSS NF 202300000000680 LOCAÇÃO DE AMBULÂNCIA TIPO UTI MÓVEL - JUNHO/2023</t>
  </si>
  <si>
    <t>MEDICINA OCUPACIONAL - 29/06/2023 A 28/07/2023</t>
  </si>
  <si>
    <t>22</t>
  </si>
  <si>
    <t>GASES MEDICINAIS - LOCAÇÃO CENTRAL DE AR COMPRIMIDO</t>
  </si>
  <si>
    <t>OFERTA CONJUNTA CLARO MIX/CLARO LIFE ILIMITADO 3GB APLICATIVOS DIGITAIS PJ BONUS DE INTERNET TURBO 2GB - JULHO/2023/2023</t>
  </si>
  <si>
    <t>RESGATE DE FUNDOS MAX DI PROVISÃO RESCISÃO CONTRATUAL - BARBARA LIMA DA SILVA</t>
  </si>
  <si>
    <t>RESGATE DE FUNDOS MAX DI PROVISÃO GRRF CONTRATUAL - BARBARA LIMA DA SILVA</t>
  </si>
  <si>
    <t>BARBARA LIMA DA SILVA</t>
  </si>
  <si>
    <t>GRRF - BARBARA LIMA DA SILVA</t>
  </si>
  <si>
    <t>1789</t>
  </si>
  <si>
    <t>1772</t>
  </si>
  <si>
    <t>1775</t>
  </si>
  <si>
    <t>1787</t>
  </si>
  <si>
    <t>627</t>
  </si>
  <si>
    <t>RESGATE DE FUNDOS MAX DI  - EMPRÉSTIMO PAGAMENTO NF 1124 P+ SAZONALIDADE</t>
  </si>
  <si>
    <t>RESGATE DE FUNDOS MAX DI  - EMPRÉSTIMO PAGAMENTO NF 17364 SMAIS SAZONALIDADE</t>
  </si>
  <si>
    <t>RESGATE DE FUNDOS MAX DI  - EMPRÉSTIMO PAGAMENTO NF 878 MASTER MEDICAL SAZONALIDADE</t>
  </si>
  <si>
    <t>RESGATE DE FUNDOS MAX DI  - EMPRÉSTIMO PAGAMENTO NF 1662 COM MATERIAL LIMPEZA SAZONALIDADE</t>
  </si>
  <si>
    <t>RESGATE DE FUNDOS MAX DI  - EMPRÉSTIMO PAGAMENTO NF 7796 AGIFACIL</t>
  </si>
  <si>
    <t>RESGATE DE FUNDOS MAX DI  - EMPRÉSTIMO PAGAMENTO NF 7665 AGIFACIL SAZONALIDADE</t>
  </si>
  <si>
    <t>RESGATE DE FUNDOS MAX DI  - EMPRÉSTIMO PAGAMENTO NF 13530 DROGARIA BARRA CENTER</t>
  </si>
  <si>
    <t>RESGATE DE FUNDOS MAX DI  - EMPRÉSTIMO PAGAMENTO SODEXO</t>
  </si>
  <si>
    <t>VALE TRANSPORTE-SETEMBRO/2023  MENSAL</t>
  </si>
  <si>
    <t xml:space="preserve">P+ DISTRIBUIDORA PROD PARA SAUDE E MEDICAMENTOS </t>
  </si>
  <si>
    <t>000878</t>
  </si>
  <si>
    <t>7665</t>
  </si>
  <si>
    <t>MATERIAIS E INSUMOS (SACO DE LIXO INFECTANTE, SACO LIXO)</t>
  </si>
  <si>
    <t>7796</t>
  </si>
  <si>
    <t>RESGATE DE FUNDOS MAX DI  - EMPRÉSTIMO PAGAMENTOS NOTAS E PIS NO DIA 25/08/2023</t>
  </si>
  <si>
    <t>PIS S/FOLHA JULHO/2023</t>
  </si>
  <si>
    <t>11262</t>
  </si>
  <si>
    <t>AUDITORIA FINANCEIRA FISCAL CONTÁBIL - JULHO/2023</t>
  </si>
  <si>
    <t>1781</t>
  </si>
  <si>
    <t>RESGATE DE FUNDOS MAX DI  - EMPRÉSTIMO PAGAMENTOS DIVERSOS NO DIA 28/08/2023</t>
  </si>
  <si>
    <t>193381</t>
  </si>
  <si>
    <t>32221</t>
  </si>
  <si>
    <t>OLARIA COMERCIO DE SUPRIMENTOS LTDA</t>
  </si>
  <si>
    <t>2699</t>
  </si>
  <si>
    <t>SAPATO OCUPACINAL</t>
  </si>
  <si>
    <t>MAXXBRASIL INDUSTRIA E COMERCIO TEXTIL LTDA</t>
  </si>
  <si>
    <t>24760</t>
  </si>
  <si>
    <t>BOTA COURO, BOTA PVC</t>
  </si>
  <si>
    <t>9185</t>
  </si>
  <si>
    <t>81280000009239759.</t>
  </si>
  <si>
    <t>DEBORA PERCILIANA JESUS DA GLORIA 1ª PARCELA</t>
  </si>
  <si>
    <t>77</t>
  </si>
  <si>
    <t>CAMINHAS COMERCIAL LTDA</t>
  </si>
  <si>
    <t>1771</t>
  </si>
  <si>
    <t>MANUTENÇÃO DE EQUIPAMENTOS EM GERAL - COMPRA DE MATERIAL P/O ECG</t>
  </si>
  <si>
    <t>RESGATE DE FUNDOS MAX DI - PROVISÃO FÉRIAS SETEMBRO/2023</t>
  </si>
  <si>
    <t>MARIA EDUARDA DE OLIVEIRA PENHA CASTRO</t>
  </si>
  <si>
    <t xml:space="preserve">RESGATE DE FUNDOS MAX DI  </t>
  </si>
  <si>
    <t>9282</t>
  </si>
  <si>
    <t>MANUTENÇÃO DE EQUIPAMENTOS EM GERAL PARC.03/04</t>
  </si>
  <si>
    <t>MANUTENÇÃO DE ELEVADOR JULHO/2023</t>
  </si>
  <si>
    <t>SERVIÇOS LAVANDERIA COLETAS DIÁRIAS 29/06/2023 A 30/06/2023</t>
  </si>
  <si>
    <t>SERVIÇOS LAVANDERIA COLETAS DIÁRIAS 26/07/2023 A 31/07/2023</t>
  </si>
  <si>
    <t>16611</t>
  </si>
  <si>
    <t>573</t>
  </si>
  <si>
    <t>576</t>
  </si>
  <si>
    <t>591</t>
  </si>
  <si>
    <t>611</t>
  </si>
  <si>
    <t>575</t>
  </si>
  <si>
    <t>595</t>
  </si>
  <si>
    <t>635</t>
  </si>
  <si>
    <t>RD SUPRIMENTOS PARA ESCRITORIO EIRELI</t>
  </si>
  <si>
    <t>12088</t>
  </si>
  <si>
    <t>11873</t>
  </si>
  <si>
    <t>49</t>
  </si>
  <si>
    <t>48</t>
  </si>
  <si>
    <t>OMNISEG COMERCIO E SERVIÇOS DE INFORMATICA LTDA</t>
  </si>
  <si>
    <t>REPARO DA CATRACA DO REFEITORIO</t>
  </si>
  <si>
    <t>RESGATE DE FUNDOS MAX DI  - EMPRÉSTIMO PAGAMENTOS DIVERSOS NO DIA 31/08/2023</t>
  </si>
  <si>
    <t>DEVOLUÇÃO RESCISÃO RYAN LANNES BELIZARIO</t>
  </si>
  <si>
    <t>LOCAÇÃO DE UM VEÍCULO 4 PORTAS, AR CONDICIONADO, DIREÇÃO HIDRAULICA, COR BRANCO COM SGURO E RASTREADOR-JULHO/2023</t>
  </si>
  <si>
    <t>IZABELLA OLIVEIRA LOPES TORRES</t>
  </si>
  <si>
    <t>11276</t>
  </si>
  <si>
    <t>11275</t>
  </si>
  <si>
    <t>PARCELAMENTO (PERT) INSS 625199529  - PARCELA 68 AGOSTO/2023</t>
  </si>
  <si>
    <t>PARCELAMENTO PREVIDENCIÁRIO 02110001200375137492216  07.03.23037.2289917-0 (INSS JAN/22 A JUN/22) - PARC.13</t>
  </si>
  <si>
    <t>PARCELAMENTO INSS - 02110001200201973372340  DOC.07.03.23048.1742440 PARC.07 AGOSTO/2023</t>
  </si>
  <si>
    <t>PARCELAMENTO PGFN 6521843 AGOSTO/2023 PARC.15 (IR-CSLL-COFINS-PIS PASEP)</t>
  </si>
  <si>
    <t>DANIELA MONTEIRO TEIXEIRA MENDES</t>
  </si>
  <si>
    <t xml:space="preserve">FÉRIAS SETEMBRO/2023 </t>
  </si>
  <si>
    <t xml:space="preserve">71 PARCELA  1708 E 5952 00910001300051328091893 </t>
  </si>
  <si>
    <t xml:space="preserve">PARCELAMENTO PREVIDENCIÁRIO 02110001200005484812288 (INSS NOV/2021 E DEZ/2021) - PARC.16/60 </t>
  </si>
  <si>
    <t>RESGATE DE FUNDOS MAX DI - EMPRÉSTIMO NOTAS PAGAS DIA 03/07/2023 CONECTAR 4253265+ESPRO 371067+SMAIS 478280+CAEL 3716 (REF.VALOR DE 19.148,00)</t>
  </si>
  <si>
    <t>RESGATE DE FUNDOS MAX DI - EMPRÉSTIMO NOTAS SAZONALIDA PAGAS DIA 03/07/2023 ALTPREST 5197-5199-5202+SMAI 169953 (REF.VALOR 26.278,06)</t>
  </si>
  <si>
    <t>PAGAMENTO DE PROJETO DE JOVEM APRENDIZ  JUNHO/2023</t>
  </si>
  <si>
    <t>PEDÁGIOS E ESTACIONAMENTOS - MAIO/2023</t>
  </si>
  <si>
    <t>RESGATE DE FUNDOS MAX DI - EMPRÉSTIMO NOTAS PAGAS DIA 04/07/2023 BIOTTXX NF 159 286,00+IMPACTO NF 16332 230,00+ELETR.PADRAO NF 29702 578,00+BIOMEX NF 11805 1.149,00 + TELEMAR 293,79</t>
  </si>
  <si>
    <t xml:space="preserve">RESGATE DE FUNDOS MAX DI - PROVISÃO RESCISÃO MARIANA DE RESENDE FERREIRA </t>
  </si>
  <si>
    <t>IMPACTO COMERCIO E SERVIÇOS ELETRO E ELET EIRELI</t>
  </si>
  <si>
    <t>29702</t>
  </si>
  <si>
    <t>11805</t>
  </si>
  <si>
    <t>MARIANA DE RESENDE FERREIRA</t>
  </si>
  <si>
    <t>TELEFONIA FIXA E INTERNET - OI - JUNHO/2023</t>
  </si>
  <si>
    <t>RESGATE DE FUNDOS MAX DI - EMPRÉSTIMO FOHA DE PAGAMENTO</t>
  </si>
  <si>
    <t>RESGATE DE FUNDOS MAX DI - EMPRÉSTIMOCUSTEIO MATRIZ JUNHO/2023</t>
  </si>
  <si>
    <t>RESGATE DE FUNDOS MAX DI - EMPRÉSTIMO PAGAMENTOS DAS NOTAS DIVERSAS NO DIA 05/07/2023</t>
  </si>
  <si>
    <t>PAGAMENTO DE PESSOAL JUNHO/2023 R$ 308.689,92+BONUS 4.483,18+AUTNOMOS 4.562,81</t>
  </si>
  <si>
    <t>NOVA BONI DISTRIBUIDORA MAT CONST LTDA</t>
  </si>
  <si>
    <t>MEDICAMENTOS PARC.01/02</t>
  </si>
  <si>
    <t>LICENÇA DE USO SOFTWARE MAIO/2023</t>
  </si>
  <si>
    <t>LICENÇA DE USO SOFTWARE JUNHO/2023</t>
  </si>
  <si>
    <t>1717</t>
  </si>
  <si>
    <t>ISS NF 799 ISSA PRESTAÇÃO DE SERVIÇOS MÉDICOS OCUPACIONAIS-EXAMES LABORATORIAIS,DEMISSIONAIS - ABRIL/2023</t>
  </si>
  <si>
    <t>PAGAMENTO DE PESSOAL JUNHO/2023 R$ 971.788,52+BONUS 18.569,76+AUTONOMOS 1.119,11</t>
  </si>
  <si>
    <t>PRESTAÇÃO DE SERVIÇOS MÉDICOS OCUPACIONAIS-MAIO/2023</t>
  </si>
  <si>
    <t>MATERIAL DE HIGIENIZAÇÃO</t>
  </si>
  <si>
    <t>12277</t>
  </si>
  <si>
    <t xml:space="preserve">CUSTEIO DA EXECUTORA JUNHO/2023 NOVO CONTRATO  </t>
  </si>
  <si>
    <t>RESGATE DE FUNDOS MAX DI - EMPRÉSTIMO PAGAMENTO DO DIA 06/07/2023  JVA  NFS 26+29+27+28</t>
  </si>
  <si>
    <t>RESGATE DE FUNDOS MAX DI - EMPRÉSTIMO PAGAMENTOS DO DIA 06/07/2023 PENSÕES+NF 5234 MAXX LATINA+NF 1629 E NF 7628 AGIFACIL+ NF 5244 ALTPREST + NF 581 GNBR + NF 92 MM SENA + ART AIR R$ 580,00</t>
  </si>
  <si>
    <t>7629</t>
  </si>
  <si>
    <t>MATERIAIS E INSUMOS (ABAIXADOR LINGUA, DESCARBOX)</t>
  </si>
  <si>
    <t>7628</t>
  </si>
  <si>
    <t>MATERIAIS E INSUMOS (CX PERFUCROCORTANTE DESCARBOX)</t>
  </si>
  <si>
    <t>SERVIÇOS PRESTADOS NO MÊS DE JUNHO/2023</t>
  </si>
  <si>
    <t>ART AIR RIO REFRIGERAÇÃO LTDA</t>
  </si>
  <si>
    <t>MANUTENÇÃO DE EQUIPAMENTOS EM GERAL - PEÇAS PARA AR CONDICIONADO</t>
  </si>
  <si>
    <t>PENSÃO ALIMENTICIA JUNHO/2023-ANTONELLA CANAVARROS XAVIER RESP.GRAZIELA CANAVARROS RIBEIRO</t>
  </si>
  <si>
    <t>PENSÃO ALIMENTICIA JUNHO/2023-GABRIEL TELLES GARRIDO KILZER RESP. IGOR KILZER SANTOS</t>
  </si>
  <si>
    <t>PENSÃO ALIMENTICIA JUNHO/2023-BENICIO CANAVARROS XAVIER RESP.GRAZIELA CANAVARROS RIBEIRO</t>
  </si>
  <si>
    <t>PENSÃO ALIMENTICIA JUNHO/2023-GABRIELLY OLIVEIRA P TAVARES RESP.SABRINNA OLIVEIRA PINTO</t>
  </si>
  <si>
    <t>FOLHA PAGAMENTO JUNHO/2023 AUTONOMO AMANDA DA SILVA SOUZA</t>
  </si>
  <si>
    <t>SERVIÇOS DE ANÁLISE CLÍNICAS - JUNHO/2023</t>
  </si>
  <si>
    <t>SERVIÇOS DE ANÁLISE CLÍNICAS - FORA DO PACOTE CONTRATADO  JUNHO/2023</t>
  </si>
  <si>
    <t>SERVIÇOS DE IMAGEM - JUNHO/2023</t>
  </si>
  <si>
    <t>SERVIÇOS DE HEMOCULTURA - JUNHO/2023</t>
  </si>
  <si>
    <t xml:space="preserve">RESGATE DE FUNDOS MAX DI - EMPRÉSTIMO PAGAMENTOS DO DIA 07/07/2023 </t>
  </si>
  <si>
    <t>RESGATE DE FUNDOS MAX DI - PROVISÃO FGTS JUNHO/2023</t>
  </si>
  <si>
    <t>REPASSE REFERENTE Á 32ª PARCELA DO CONTRATO 05/12/20 A 05/02/2022-JULHO/2023</t>
  </si>
  <si>
    <t xml:space="preserve">PAGAMENTO DE PESSOAL JUNHO/2023 </t>
  </si>
  <si>
    <t>LOCAÇÃO DE DESKTOPS  - JUNHO/2023</t>
  </si>
  <si>
    <t>LOCAÇÃO DE NOTEBOOKS -  JUNHO/2023</t>
  </si>
  <si>
    <t xml:space="preserve">PRESTAÇÃO DE SERVIÇO DE TI - JUNHO/2023 </t>
  </si>
  <si>
    <t>LOCAÇÃO DE 3 TABLETS MAIO/2023</t>
  </si>
  <si>
    <t>INFRAMED SOLUÇÕES TECNOLOGICAS LTDA</t>
  </si>
  <si>
    <t>LICENCIAMENTO DE SOFTWARE-JUNHO/2023</t>
  </si>
  <si>
    <t>FGTS S/ FOLHA APRENDIZ JUNHO/2023</t>
  </si>
  <si>
    <t>FGTS S/ FOLHA JUNHO/2023</t>
  </si>
  <si>
    <t>PROCEDIMENTOS CIRÚRGICOS PEDIÁTRICOS ELETIVOS DE URGENCIA AMBULATORIAL - JUNHO/2023</t>
  </si>
  <si>
    <t>18</t>
  </si>
  <si>
    <t>GASES MEDICINAIS - LOCAÇÃO DE AR COMPRIMIDO</t>
  </si>
  <si>
    <t>SERVIÇOS DE SUPERVISÃO DA MANUTENÇÃO -  JUNHO/2023</t>
  </si>
  <si>
    <t>PRESTAÇÃO DE SERVIÇOS A GESTÃO EM SAÚDE - JUNHO/2023</t>
  </si>
  <si>
    <t>MANUTENÇÃO DE AR CONDICIONADO - JUNHO/2023</t>
  </si>
  <si>
    <t>PRESTAÇÃO DE SERVIÇO DE TREINAMENTO E DESENVOLVIMENTO PROFISSSIONAL E GERENCIAL JUNHO/2023</t>
  </si>
  <si>
    <t>DEVOLUÇÃO CONTA ENCERRADA - NF 8 FERDINANDO PEGALI</t>
  </si>
  <si>
    <t>DEVOLUÇÃO PARA CONTA PROVISÃO - EMPRÉSTIMO NF 1206 LABTEC</t>
  </si>
  <si>
    <t>DEVOLUÇÃO PARA CONTA PROVISÃO - EMPRÉSTIMO PAGTOS DOS PARCELAMENTOS DE DÉBITO EM CONTA R$ 1.389,90 + R$ 36.766,57</t>
  </si>
  <si>
    <t>DEVOLUÇÃO PARA CONTA PROVISÃO - EMPRÉSTIMO PAGTOS DIVERSOS  DO DIA 30/06/2023</t>
  </si>
  <si>
    <t>DEVOLUÇÃO PARA CONTA PROVISÃO - EMPRÉSTIMO NOTAS PAGAS DIA 03/07/2023 CONECTAR 4253265+ESPRO 371067+SMAIS 478280+CAEL 3716 (REF.VALOR DE 19.148,00)</t>
  </si>
  <si>
    <t>DEVOLUÇÃO PARA CONTA PROVISÃO - EMPRÉSTIMO NOTAS SAZONALIDA PAGAS DIA 03/07/2023 ALTPREST 5197-5199-5202+SMAI 169953 (REF.VALOR 26.278,06)</t>
  </si>
  <si>
    <t>DEVOLUÇÃO PARA CONTA PROVISÃO - EMPRÉSTIMO DOS PAGAMENTOS DAS NOTAS DIVERSAS DO DIA 05/07/2023</t>
  </si>
  <si>
    <t>DEVOLUÇÃO PARA CONTA PROVISÃO - EMPRÉSTIMO NF 159 BIOTTXX</t>
  </si>
  <si>
    <t>DEVOLUÇÃO PARA CONTA PROVISÃO - EMPRÉSTIMO NF 16332</t>
  </si>
  <si>
    <t>DEVOLUÇÃO PARA CONTA PROVISÃO - EMPRÉSTIMO NF 29702 ELETRICA PADRÃO</t>
  </si>
  <si>
    <t>DEVOLUÇÃO PARA CONTA PROVISÃO - EMPRÉSTIMO NF 11805 BIOMEX</t>
  </si>
  <si>
    <t>DEVOLUÇÃO PARA CONTA PROVISÃO - EMPRÉSTIMO NF 2000689883590 OI TELEMAR</t>
  </si>
  <si>
    <t>DEVOLUÇÃO PARA CONTA PROVISÃO - EMPRÉSTIMO CUSTEIO MATRIZ JUNHO/2023</t>
  </si>
  <si>
    <t>DEVOLUÇÃO PARA CONTA PROVISÃO - EMPRÉSTIMO FOLHA DE PAGAMENTO</t>
  </si>
  <si>
    <t>DEVOLUÇÃO PARA CONTA PROVISÃO - EMPRÉSTIMO PAGAMENTO DO DIA 06/07/2023  JVA  NFS 26+29+27+28</t>
  </si>
  <si>
    <t>DEVOLUÇÃO PARA CONTA PROVISÃO - EMPRÉSTIMO PAGAMENTOS DO DIA 06/07/2023 PENSÕES+NF 5234 MAXX LATINA+NF 1629 E NF 7628 AGIFACIL+ NF 5244 ALTPREST + NF 581 GNBR + NF 92 MM SENA + ART AIR R$ 580,00</t>
  </si>
  <si>
    <t xml:space="preserve">DEVOLUÇÃO PARA CONTA PROVISÃO - EMPRÉSTIMO PAGAMENTOSDAS NOTAS  DO DIA 07/07/2023 </t>
  </si>
  <si>
    <t>COPASOFT FILTRO PURIFICADORES DE AGUA COM SERV</t>
  </si>
  <si>
    <t>MANUTENÇÃO DE EQUIPAMENTOS EM GERAL - FILTRO DE CARVÃO</t>
  </si>
  <si>
    <t>191102</t>
  </si>
  <si>
    <t>MANUTENÇÃO ELEVADOR JUNHO/2023</t>
  </si>
  <si>
    <t>CANCELAMENTO DE CARTÕES LIMITE EXCEDIDO</t>
  </si>
  <si>
    <t>ANA CAROLINA REIS DA SILVA GOMES</t>
  </si>
  <si>
    <t xml:space="preserve">DEVOLVIDO-CONTA ENCERRADA-SERVIÇOS PRESTADOS -  JUNHO/2023 </t>
  </si>
  <si>
    <t>MELHOR DO RIO DISTR. E SOLUÇÕES EMPRESARIAIS LTDA</t>
  </si>
  <si>
    <t>MATERIAL DE ESCRITORIO - GAVETA ORGANIZADORA</t>
  </si>
  <si>
    <t>FÉRIAS JULHO/2023 DIEGO DOS PASSOS RAMANLHO</t>
  </si>
  <si>
    <t>MANUTENÇÃO MENSAL DA CENTRAL TELEFONICA DIGITAL JUNHO/2023</t>
  </si>
  <si>
    <t>000011128</t>
  </si>
  <si>
    <t>000011127</t>
  </si>
  <si>
    <t>PRESTAÇÃO DE SERVIÇOS MÉDICOS EM CTI JUNHO/2023</t>
  </si>
  <si>
    <t>PRESTAÇÃO DE SERVIÇOS MÉDICOS:EMERGENCIA PEDIATRICA, UNISSE DE INTERNAÇÃO PEDIATRICA E AMBULATORIO - CONTRATO 003/2021 JUNHO/2023</t>
  </si>
  <si>
    <t>LOCAÇÃO DE AMBULÂNCIA TIPO UTI MÓVEL - JUNHO/2023</t>
  </si>
  <si>
    <t>000011129</t>
  </si>
  <si>
    <t>PRESTAÇÃO DE SERVIÇOS MÉDICOS:ANESTESIOLOGIA PEDIATRICA - CONTRATO 002/2021 JUNHO/2023</t>
  </si>
  <si>
    <t>GRRF - THAYNA DOS SANTOS ROSA</t>
  </si>
  <si>
    <t>THAYNA DOS SANTOS ROSA</t>
  </si>
  <si>
    <t>1733008</t>
  </si>
  <si>
    <t>CONTA NET - JUNHO/2023</t>
  </si>
  <si>
    <t>PROVISÃO 1º PARCELA 13º SALÁRIO DANIELA MONTEIRO TEIXEIRA MENDES</t>
  </si>
  <si>
    <t>PROVISÃO GRRF ANA CAROLINA REIS DA SILVA GOMES</t>
  </si>
  <si>
    <t>ASSESSORIA JURIDICA - JUNHO/2023</t>
  </si>
  <si>
    <t>PRESTADORES SERVIÇOS - APOIO ADMINISTRATIVO - PESQUISA DE SATISFAÇÃO PROPOSTA 805/22  JUNHO/2023</t>
  </si>
  <si>
    <t>MEDICAMENTOS PARC.02/02</t>
  </si>
  <si>
    <t>GRRF - ANA CAROLINHA REIS DA SILVA GOMES</t>
  </si>
  <si>
    <t>1ª PARELA 13º  DANIELA MONTEIRO TEIXEIRA MENDES</t>
  </si>
  <si>
    <t>LIMPEZA E ESTERELIZAÇÃO REF. JUNHO/2023</t>
  </si>
  <si>
    <t>FÉRIAS JULHO/2023</t>
  </si>
  <si>
    <t>SERVIÇOS LAVANDERIA COLETAS DIÁRIAS 01/06/2023 A 28/06/2023</t>
  </si>
  <si>
    <t>202300000000018</t>
  </si>
  <si>
    <t>PRESTADORES SERVIÇOS - APOIO ADMINISTRATIVO - REFORMA DE CADEIRAS</t>
  </si>
  <si>
    <t>202300000000014</t>
  </si>
  <si>
    <t>SERVIÇOS ESPECIALIZADOS TI PERÍODO: 01/02/2023 A 28/02/2023</t>
  </si>
  <si>
    <t>1740</t>
  </si>
  <si>
    <t>SERVIÇO DE NEFROLOGIA PRESTADO NO HGVF MARÇO/2023</t>
  </si>
  <si>
    <t>597</t>
  </si>
  <si>
    <t xml:space="preserve">REF 01/06/2023 A 30/06/2023 - MANUTENÇÃO PREVENTIVA E CORRETIVA EM EQUIPAMENTOS - </t>
  </si>
  <si>
    <t>12321</t>
  </si>
  <si>
    <t>7662</t>
  </si>
  <si>
    <t>7663</t>
  </si>
  <si>
    <t>7664</t>
  </si>
  <si>
    <t>WILLIAN S D FERREIRA COMERCIO E SERVIÇOS</t>
  </si>
  <si>
    <t>2981</t>
  </si>
  <si>
    <t>CARTAO FUEL CONTROL JUNHO/2023</t>
  </si>
  <si>
    <t>ANÁLISE DE ALIMENTOS-DATA COLETA:27/06/2023</t>
  </si>
  <si>
    <t>AUDITORIA FINANCEIRA FISCAL CONTÁBIL - JUNHO/2023</t>
  </si>
  <si>
    <t>RESGATE DE FUNDOS MAX DI PROVISÃO RESCISÃO SUELEN FERNANDES DA SILVA</t>
  </si>
  <si>
    <t>RESGATE DE FUNDOS MAX DI PROVISÃO GRRF SUELEN FERNANDES DA SILVA</t>
  </si>
  <si>
    <t>MANUTENÇÃO PREVENTIVA DO GERADOR DE ENERGIA  JUNHO/2023</t>
  </si>
  <si>
    <t>COLETA DE RESIDUOS HOSPITALARES - JUNHO/2023</t>
  </si>
  <si>
    <t>PLANO DE INTERNET JUNHO/2023</t>
  </si>
  <si>
    <t>SUELEN FERNANDES DA SILVA</t>
  </si>
  <si>
    <t>GRRF - SUELEN FERNANDES DA SILVA</t>
  </si>
  <si>
    <t>RESGATE DE FUNDOS MAX DI PROVISÃO RESCISÃO CONTRATUAL + GRRF - NATALIA FREIRE BEIRAO DA ROCHA</t>
  </si>
  <si>
    <t>PRESTAÇÃO SERVIÇOS TÉCNICO REALIZADO EM 04/07/2023</t>
  </si>
  <si>
    <t>NATALIA FREIRE BEIRAO DA ROCHA</t>
  </si>
  <si>
    <t>GRRF - NATALIA FREIRE BEIRAO DA ROCHA</t>
  </si>
  <si>
    <t>CLAUDICEIA SOUZA DE JESUS FELIX PROC.0101077-97.2016.5.01.0241-16ª PARCELA PAGAMENTO EM CONTADE RODRIGUES DA ROCHA E SALGADO DE OLIVEIRA</t>
  </si>
  <si>
    <t>RESGATE DE FUNDOS MAX DI EMPRÉSTIMO PAGTO NF 51 LAGENERALE</t>
  </si>
  <si>
    <t>81280000009044486.</t>
  </si>
  <si>
    <t>AMANDA FLORENCIO DE SOUZA PROC.01011245920165010245-10ª PARC.</t>
  </si>
  <si>
    <t>81280000009083200.</t>
  </si>
  <si>
    <t>DENISE CONCEIÇÃO GLYCERIO PROC.0100179-02.2021.5.01.0244 PARC.01/3</t>
  </si>
  <si>
    <t xml:space="preserve">REFEITO-SERVIÇOS PRESTADOS -  JUNHO/2023 </t>
  </si>
  <si>
    <t>RESGATE DE FUNDOS MAX DI PROVISÃO GRRF ISLA MOTA QUELHAS CAVALCANTI</t>
  </si>
  <si>
    <t>RESGATE DE FUNDOS MAX DI PROVISÃO IRRF RESCISÃO/JUNHO 2023</t>
  </si>
  <si>
    <t>RESGATE DE FUNDOS MAX DI PROVISÃO IRRF FÉRIAS/JUNHO 2023</t>
  </si>
  <si>
    <t>RESGATE DE FUNDOS MAX DI PROVISÃO IRRF FOHA MAIO/2023</t>
  </si>
  <si>
    <t>RESGATE DE FUNDOS MAX DI PROVISÃO INSS JUNHO/2023</t>
  </si>
  <si>
    <t>RESGATE DE FUNDOS MAX DI PROVISÃO RESCISÃO ISLA MOTA QUELHAS CAVALCANTI</t>
  </si>
  <si>
    <t>RESGATE DE FUNDOS MAX DI EMPRÉSTIMO PAGATOS DO DIA 20/07/2023 PROJETO</t>
  </si>
  <si>
    <t xml:space="preserve">AQUISIÇÃO DE MATERIAL DE INSUMOS </t>
  </si>
  <si>
    <t>81280000009047035.</t>
  </si>
  <si>
    <t>ADRIANO JORGE NEPOMUCENO 7ª PARCELA</t>
  </si>
  <si>
    <t xml:space="preserve">TELEVIDA CENTRO </t>
  </si>
  <si>
    <t>LAUDOS ELETROCEFALOGRAMA REF. JUNHO/2023</t>
  </si>
  <si>
    <t>ISLA MOTA QUALHAS CAVALCANTI</t>
  </si>
  <si>
    <t>FM DISTRIBUIIDORA E REPRESENTAÇÕES LTDA</t>
  </si>
  <si>
    <t>MATERIAIS E INSUMOS (DEVOLVEU R$ 2.327,00 NO DIA 04/08/2023)</t>
  </si>
  <si>
    <t>MEDICAMENTOS (DEVOLVEU O VALOR NO DIA 04/08/2023)</t>
  </si>
  <si>
    <t>BRUNO RAFAEL DA SILVA OLIVEIRA-JULHO/2023 1ªPARCELA-RESP.MICHELE MARQUES DA SILVEIRA</t>
  </si>
  <si>
    <t>GRRF - ISLA MOTA QUELHAS CAVALCANTI</t>
  </si>
  <si>
    <t>INSS NF 202300000000547 MEDSHORE SERV.LOCAÇÃO DE AMBULÂNCIA TIPO UTI MÓVEL - MAIO/2023</t>
  </si>
  <si>
    <t xml:space="preserve">IR RESCISÃO-JUNHO/2023 </t>
  </si>
  <si>
    <t xml:space="preserve">IR FÉRIAS-JUNHO/2023 </t>
  </si>
  <si>
    <t>IR S/FOLHA MAIO/2023</t>
  </si>
  <si>
    <t>IR S/FOLHA AUTONOMOS MAIO/2023</t>
  </si>
  <si>
    <t>INSS FOLHA  JUNHO/2023</t>
  </si>
  <si>
    <t>PIS-COFINS-CSLL NF 202300000000025 JVA SERVIÇOS DE HEMOCULTURA - MAIO/2023</t>
  </si>
  <si>
    <t xml:space="preserve">IRRF NF 923 HTS PRESTAÇÃO DE SERVIÇO DE TI - MAIO/2023 </t>
  </si>
  <si>
    <t>IRRF NF 202300000000025 JVA SERVIÇOS DE HEMOCULTURA - MAIO/2023</t>
  </si>
  <si>
    <t>IRRF NF 13438 KJP COLETA DE RESIDUOS HOSPITALARES - MAIO/2023</t>
  </si>
  <si>
    <t>BISTURI DISTRIBUIDORA DE MATERIAL</t>
  </si>
  <si>
    <t>GRU - ANDERSON DO NASCIMENTO GOMES</t>
  </si>
  <si>
    <t>7706</t>
  </si>
  <si>
    <t>81280000009043277.</t>
  </si>
  <si>
    <t>ANDERSON DO NASCIMENTO GOMES PROC.0100227-44.2022.5.01.0011</t>
  </si>
  <si>
    <t>MANUTENÇÃO DE EQUIPAMENTOS EM GERAL  -  COMPRA DE EQUIPAMENTOS</t>
  </si>
  <si>
    <t>RESGATE DE FUNDOS MAX DI EMPRÉSTIMO PAGTO NF 437836 AIR LIQUIDE</t>
  </si>
  <si>
    <t>RESGATE DE FUNDOS MAX DI EMPRÉSTIMO PAGTO NF 7712 AGIFACIL</t>
  </si>
  <si>
    <t>RESGATE DE FUNDOS MAX DI EMPRÉSTIMO PAGTO NF 3731 CAEL</t>
  </si>
  <si>
    <t>RESGATE DE FUNDOS MAX DI EMPRÉSTIMO PAGTO NF 12044145 SODEXO</t>
  </si>
  <si>
    <t>RESGATE DE FUNDOS MAX DI EMPRÉSTIMO PAGTO NF 5465 HM 1</t>
  </si>
  <si>
    <t>7712</t>
  </si>
  <si>
    <t>VALE TRANSPORTE-AGOSTO/2023  MENSAL</t>
  </si>
  <si>
    <t>LOCAÇÃO DE IMPRESSORAS E MULTIFUNCIONAIS JUNHO/2023</t>
  </si>
  <si>
    <t>FERF WAY INFORMATICA COMERCIO E SERVIÇO EIRELI</t>
  </si>
  <si>
    <t>MATERIAL DE INFORMÁTICA SWITCH 24 PORTAS GIGALAN 10/100/1000 TP LINK</t>
  </si>
  <si>
    <t>DIAMANTE EMPREENDIMENTOS E SERVIÇOS LTDA</t>
  </si>
  <si>
    <t>EDUCAÇÃO CONTINUADA-CAPACITAÇÃO FUNCIONARIOS-14ª CINVENÇÃO BRASILEIRA DE HOSPITAIS RJ</t>
  </si>
  <si>
    <t>PIS S/FOLHA JUNHO/2023</t>
  </si>
  <si>
    <t>590</t>
  </si>
  <si>
    <t>81280000009074091.</t>
  </si>
  <si>
    <t>CLAUDICEIA SOUZA DE JESUS FELIX PROC.01010779720165010241 PARC.01</t>
  </si>
  <si>
    <t>ANDER FILM BELARMINDO LOPES ACESSORIOS AUTOMOTIVOS LTDA</t>
  </si>
  <si>
    <t>RESGATE DE FUNDOS MAX DI EMPRÉSTIMO PAGTO RESCISÃO PARTE PROJETO WALLACE FRANTIENE DA SILVA CARVALHO</t>
  </si>
  <si>
    <t>RESGATE DE FUNDOS MAX DI EMPRÉSTIMO PAGTO GRU DEBORA PERCILIANA JESUS DA GLORIA</t>
  </si>
  <si>
    <t>RESGATE DE FUNDOS MAX DI EMPRÉSTIMO PAGTO GUIA DEBORA PERCILIANA JESUS DA GLORIA</t>
  </si>
  <si>
    <t>RESGATE DE FUNDOS MAX DI EMPRÉSTIMO PAGTO NF 17709 LINO BRIOTE</t>
  </si>
  <si>
    <t>RESGATE DE FUNDOS MAX DI EMPRÉSTIMO PAGTO NF 17710 LINO BRIOTE</t>
  </si>
  <si>
    <t>RESGATE DE FUNDOS MAX DI PROVISÃO RESCISÃO WALLACE FRANTIENE DA SILVA CARVALHO</t>
  </si>
  <si>
    <t>RESGATE DE FUNDOS MAX DI PROVISÃO RESCISÃO JOSÉ LUCAS CABRAL RIBEIRO</t>
  </si>
  <si>
    <t>RESGATE DE FUNDOS MAX DI PROVISÃO GRRF WALLACE FRANTIENE DA SILVA CARVALHO</t>
  </si>
  <si>
    <t>DEBORA PERCILIANA JESUS DA GLORIA PROC.01001918120195010245</t>
  </si>
  <si>
    <t>81280000009091867.</t>
  </si>
  <si>
    <t>WALLACE FRANTIENE DA SILVA CARVALHO</t>
  </si>
  <si>
    <t xml:space="preserve"> JOSE LUCAS CABRAL RIBEIRO</t>
  </si>
  <si>
    <t>GRRF - WALLACE FRANTIENE DA SILVA CARVALHO</t>
  </si>
  <si>
    <t>RESGATE DE FUNDOS MAX DI PROVISÃO GRRF JHADY DOS SANOS PAULA</t>
  </si>
  <si>
    <t>RESGATE DE FUNDOS MAX DI PROVISÃO RESCISÃO JHADY DOS SANOS PAULA</t>
  </si>
  <si>
    <t>RESGATE DE FUNDOS MAX DI EMPRÉSTIMO PAGTOS DIA 28/07/2023</t>
  </si>
  <si>
    <t>38218</t>
  </si>
  <si>
    <t>GRRF - JHADY DOS SANTOS PAULA</t>
  </si>
  <si>
    <t>FIREPLAN INSTALAÇÕES E PROJETOS LTDA</t>
  </si>
  <si>
    <t>APOIO ADMINISTRATIVO - ELABORAÇÃO PROCESSO ADM.JUNTO AO CBMERJ PROP.030/2023 PARC.01</t>
  </si>
  <si>
    <t>APOIO ADMINISTRATIVO - ELABORAÇÃO PROCESSO ADM.JUNTO AO CBMERJ PROP.030/2023 PARC.02</t>
  </si>
  <si>
    <t xml:space="preserve"> JHADY DOS SANTOS PAULA</t>
  </si>
  <si>
    <t>ROUPARIA</t>
  </si>
  <si>
    <t>RESGATE DE FUNDOS MAX DI PROVISÃO RESCISÃO COLETIVA JOVEM APRENDIZ</t>
  </si>
  <si>
    <t>RESGATE DE FUNDOS MAX DI PROVISÃO FERIAS COLETIVA JOVEM APRENDIZ</t>
  </si>
  <si>
    <t>RESGATE DE FUNDOS MAX DI PROVISÃO GRRF COLETIVA JOVEM APRENDIZ</t>
  </si>
  <si>
    <t>RESGATE DE FUNDOS MAX DI EMPRÉSTIMO PAGTOS DIVERSOS DO DIA 31/07/2023</t>
  </si>
  <si>
    <t>DEBORA PERCILIANA JESUS DA GLORIA PROC.01001918120195010245 COMPLEMENTAR (BANCO NÃO BEDITOU O VALOR CORRETO DO CHEQUE NO DIA 27/07/2023)</t>
  </si>
  <si>
    <t xml:space="preserve"> COLETIVA JOVEM APRENDIZ</t>
  </si>
  <si>
    <t>PEDÁGIOS E ESTACIONAMENTOS - JUNHO/2023</t>
  </si>
  <si>
    <t>MANUTENÇÃO DE ELEVADOR JUNHO/2023</t>
  </si>
  <si>
    <t xml:space="preserve">PARCELAMENTO (PERT) INSS 625199529  - PARCELA 67 JULHO/2023 </t>
  </si>
  <si>
    <t>GRRF RESCISÕES DE JULHO/2023</t>
  </si>
  <si>
    <t xml:space="preserve">PARCELAMENTO INSS - 02110001200201973372340  DOC.07.03.23048.1742440 PARC.06 JULHO/2023 </t>
  </si>
  <si>
    <t>PARCELAMENTO PGFN 6521843 JULHO/2023 PARC.14 (IR-CSLL-COFINS-PIS PASEP)</t>
  </si>
  <si>
    <t>PARCELAMENTO PREVIDENCIÁRIO 02110001200375137492216  07.03.23037.2289917-0 (INSS JAN/22 A JUN/22) - PARC.12</t>
  </si>
  <si>
    <t>JOVENS APRENDIZ</t>
  </si>
  <si>
    <t>80918 DÉBITO CONTA</t>
  </si>
  <si>
    <t>848122 DÉBITO CONTA</t>
  </si>
  <si>
    <t>000007435</t>
  </si>
  <si>
    <t>MATERIAIS E INSUMOS (SACO DE LIXO)</t>
  </si>
  <si>
    <t>000007434</t>
  </si>
  <si>
    <t>MATERIAIS E INSUMOS (CAFÉ, AÇUCAR, DETERGENTE, FILTRO, SACO LIXO, ESPONJA)</t>
  </si>
  <si>
    <t>000007436</t>
  </si>
  <si>
    <t>MATERIAIS E INSUMOS (ALCOOL, FLANELA, LUVA, VASSOURA)</t>
  </si>
  <si>
    <t>000007979</t>
  </si>
  <si>
    <t>MATERIAIS E INSUMOS - KIT CATERIZAÇÃO ARTERIAL</t>
  </si>
  <si>
    <t>PAGAMENTO DE PROJETO DE JOVEM APRENDIZ  MAIO/2023</t>
  </si>
  <si>
    <t>10</t>
  </si>
  <si>
    <t>13</t>
  </si>
  <si>
    <t xml:space="preserve">CUSTEIO DA EXECUTORA MAIO/2023 NOVO CONTRATO  </t>
  </si>
  <si>
    <t>TELEFONIA FIXA E INTERNET - OI - MAIO/2023</t>
  </si>
  <si>
    <t>RESGATE DE FUNDOS MAX DI - EMPRÉSTIMO FOLHA PESSOAL MAIO/2023</t>
  </si>
  <si>
    <t>RESGATE DE FUNDOS MAX DI - EMPRÉSTIMO FOLHA AUTONOMOS MAIO/2023</t>
  </si>
  <si>
    <t>RESGATE DE FUNDOS MAX DI - PROVISÃO RESCISÃO WESLEY LIMA DA SILVA</t>
  </si>
  <si>
    <t xml:space="preserve">1.1 </t>
  </si>
  <si>
    <t>PAGAMENTO DE PESSOAL MAIO/2023 R$ 303.707,13+AUTONOMOS R$ 6.402,93+BONUS CAP 3.2/HMAR R$ 4.483,18</t>
  </si>
  <si>
    <t>0434154</t>
  </si>
  <si>
    <t>0431160</t>
  </si>
  <si>
    <t>GASES MEDICINAIS - AIRLIQUIDE</t>
  </si>
  <si>
    <t>PEDÁGIOS E ESTACIONAMENTOS - MARÇO/2023</t>
  </si>
  <si>
    <t>PAGAMENTO DE PESSOAL MAIO/2023 R$ 967.059,55+AUTONOMOS R$ 3.978,72+BONUS CAP 3.2/HMAR R$ 18.569,76</t>
  </si>
  <si>
    <t>000011010</t>
  </si>
  <si>
    <t>MATERIAIS E INSUMOS (MATERIAL DE PAPELARIA/ESCRITORIO)</t>
  </si>
  <si>
    <t>WESLEY LIMA DA SILVA</t>
  </si>
  <si>
    <t>0431516</t>
  </si>
  <si>
    <t>11724</t>
  </si>
  <si>
    <t>ISS NF 757 ISSA PRESTAÇÃO DE SERVIÇOS MÉDICOS OCUPACIONAIS-MARÇO/2023</t>
  </si>
  <si>
    <t>PAGAMENTO DE PESSOAL MAIO/2023 (REFEITO OS RETORNOS)</t>
  </si>
  <si>
    <t xml:space="preserve">PRESTAÇÃO DE SERVIÇO DE TI - MAIO/2023 </t>
  </si>
  <si>
    <t>LOCAÇÃO DE DESKTOPS  - MAIO/2023</t>
  </si>
  <si>
    <t>LOCAÇÃO DE NOTEBOOKS -  MAIO/2023</t>
  </si>
  <si>
    <t>016425</t>
  </si>
  <si>
    <t>RESGATE DE FUNDOS MAX DI -EMPRÉSTIMO NF 232300000000007 FERDINANDO</t>
  </si>
  <si>
    <t>RESGATE DE FUNDOS MAX DI -PAGAMENTO NOTAS DIVERSDAS ALTPREST NO DIA 06/06/2023</t>
  </si>
  <si>
    <t>RESGATE DE FUNDOS MAX DI -PAGAMENTOS DIVERSOS DO DIA 06/06/2023</t>
  </si>
  <si>
    <t>ANÁLISE DE ALIMENTOS-DATA COLETA:17/05/2023</t>
  </si>
  <si>
    <t>000001781</t>
  </si>
  <si>
    <t>MATERIAL DE LIMPEZA</t>
  </si>
  <si>
    <t>SERVIÇOS PRESTADOS NO MÊS DE MAIO/2023</t>
  </si>
  <si>
    <t>PENSÃO ALIMENTICIA MAIO/2023-GABRIEL TELLES GARRIDO KILZER RESP. IGOR KILZER SANTOS</t>
  </si>
  <si>
    <t>PENSÃO ALIMENTICIA MAIO/2023-BENICIO CANAVARROS XAVIER RESP.GRAZIELA CANAVARROS RIBEIRO</t>
  </si>
  <si>
    <t>PENSÃO ALIMENTICIA MAIO/2023-ANTONELLA CANAVARROS XAVIER RESP.GRAZIELA CANAVARROS RIBEIRO</t>
  </si>
  <si>
    <t>PENSÃO ALIMENTICIA MAIO/2023-GABRIELLY OLIVEIRA P TAVARES RESP.SABRINNA OLIVEIRA PINTO</t>
  </si>
  <si>
    <t>PRESTAÇÃO DE SERVIÇOS A GESTÃO EM SAÚDE - MAIO/2023</t>
  </si>
  <si>
    <t>SERVIÇOS DE SUPERVISÃO DA MANUTENÇÃO - MAIO/2023</t>
  </si>
  <si>
    <t>MANUTENÇÃO MENSAL DA CENTRAL TELEFONICA DIGITAL MAIO/2023</t>
  </si>
  <si>
    <t>MANUTENÇÃO DE AR CONDICIONADO - MAIO/2023</t>
  </si>
  <si>
    <t>PRESTAÇÃO DE SERVIÇO DE TREINAMENTO E DESENVOLVIMENTO PROFISSSIONAL E GERENCIAL MAIO/2023</t>
  </si>
  <si>
    <t xml:space="preserve">SERVIÇOS PRESTADOS -  MAIO/2023 </t>
  </si>
  <si>
    <t>PROCEDIMENTOS CIRÚRGICOS PEDIÁTRICOS ELETIVOS DE URGENCIA AMBULATORIAL - MAIO/2023</t>
  </si>
  <si>
    <t>SERVIÇOS DE ANÁLISE CLÍNICAS  MAIO/2023</t>
  </si>
  <si>
    <t>SERVIÇOS DE IMAGEM MAIO/2023</t>
  </si>
  <si>
    <t>SERVIÇOS DE HEMOCULTURA - MAIO/2023</t>
  </si>
  <si>
    <t>SERVIÇOS DE ANÁLISE CLÍNICAS - FORA E EXTRA  DO PACOTE CONTRATADO  MAIO/2023</t>
  </si>
  <si>
    <t>RESGATE DE FUNDOS MAX DI  -PAGAMENTOS NEV NFS 062-060-059-061-063</t>
  </si>
  <si>
    <t>0431825</t>
  </si>
  <si>
    <t>LICENCIAMENTO DE SOFTWARE-MAIO/2023</t>
  </si>
  <si>
    <t>FGTS S/ FOLHA APRENDIZ MAIO/2023</t>
  </si>
  <si>
    <t>FGTS S/ FOLHA MAIO/2023</t>
  </si>
  <si>
    <t>FLAVIA DA SILVA JORDAO</t>
  </si>
  <si>
    <t>PRESTAÇÃO DE SERVIÇOS MÉDICOS EM CTI MAIO/2023</t>
  </si>
  <si>
    <t>PRESTAÇÃO DE SERVIÇOS MÉDICOS:ANESTESIOLOGIA PEDIATRICA - CONTRATO 002/2021 - MAIO/2023</t>
  </si>
  <si>
    <t>PRESTAÇÃO DE SERVIÇOS MÉDICOS:EMERGENCIA PEDIATRICA, UNISSE DE INTERNAÇÃO PEDIATRICA E AMBULATORIO - CONTRATO 003/2021 - MAIO/2023</t>
  </si>
  <si>
    <t>1657</t>
  </si>
  <si>
    <t>FÉRIAS JUNHO/2023</t>
  </si>
  <si>
    <t>0432094</t>
  </si>
  <si>
    <t>189777</t>
  </si>
  <si>
    <t>7483</t>
  </si>
  <si>
    <t>RESGATE DE FUNDOS MAX DI - EMPRÉSTIMO AR LIQUIDE NF 432350 E 432348</t>
  </si>
  <si>
    <t>RESGATE DE FUNDOS MAX DI - EMPRÉSTIMO CINTIA POSSAS NF 950</t>
  </si>
  <si>
    <t>RESGATE DE FUNDOS MAX DI - EMPRÉSTIMO NF 1597 KOLYMPUS</t>
  </si>
  <si>
    <t xml:space="preserve">RESGATE DE FUNDOS MAX DI - EMPRÉSTIMO NF 202300000000012 MEDSHORE NIT </t>
  </si>
  <si>
    <t>RESGATE DE FUNDOS MAX DI - EMPRÉSTIMO NF 202300000000547 MEDSHORE SERV</t>
  </si>
  <si>
    <t>RESGATE DE FUNDOS MAX DI - EMPRÉSTIMO NF 1667 COMERCIAL BRASIL</t>
  </si>
  <si>
    <t>RESGATE DE FUNDOS MAX DI - EMPRÉSTIMO NF 1539 REYES</t>
  </si>
  <si>
    <t>RESGATE DE FUNDOS MAX DI - EMPRÉSTIMO NF 2743668 CLARO NXT</t>
  </si>
  <si>
    <t>0432350</t>
  </si>
  <si>
    <t>0432348</t>
  </si>
  <si>
    <t>ASSESSORIA JURIDICA - MAIO/2023</t>
  </si>
  <si>
    <t>CONSERVAÇÃO MAIO/2023</t>
  </si>
  <si>
    <t>LOCAÇÃO DE UM VEÍCULO 4 PORTAS, AR CONDICIONADO, DIREÇÃO HIDRAULICA, COR BRANCO COM SGURO E RASTREADOR-MAIO/2023</t>
  </si>
  <si>
    <t>LOCAÇÃO DE AMBULÂNCIA TIPO UTI MÓVEL - MAIO/2023</t>
  </si>
  <si>
    <t>1667</t>
  </si>
  <si>
    <t>MANUTENÇÃO PREVENTIVA CENTRAL DE VÁCUO E AR COMPRIMIDO MAIO/2023</t>
  </si>
  <si>
    <t>CLARO NXT TELECOMUNICAÇÕES</t>
  </si>
  <si>
    <t>CONTA NET - MAIO/2023</t>
  </si>
  <si>
    <t>AUDITORIA FINANCEIRA FISCAL CONTÁBIL - MAIO/2023</t>
  </si>
  <si>
    <t>VIVA COR TINTAS LTDA</t>
  </si>
  <si>
    <t>MATERIAIS PARA MANUTENÇÃO</t>
  </si>
  <si>
    <t>RESGATE DE FUNDOS MAX DI - PROVISÃO RESCISÃO BOLSISTA MARIA LUCIA M CARVALHO</t>
  </si>
  <si>
    <t>RESGATE DE FUNDOS MAX DI - EMPRÉSTIMO NF 432726 AIR LIQUIDE</t>
  </si>
  <si>
    <t>0432726</t>
  </si>
  <si>
    <t>BOLSISTA MARIA LUCIA M DE CARVALHO</t>
  </si>
  <si>
    <t>COLETA DE RESIDUOS HOSPITALARES - MAIO/2023</t>
  </si>
  <si>
    <t>PRESTADORES SERVIÇOS - APOIO ADMINISTRATIVO - PESQUISA DE SATISFAÇÃO PROPOSTA 805/22  MAIO/2023</t>
  </si>
  <si>
    <t>TARIFA BANCARIA MAX EMPRESARIAL 1</t>
  </si>
  <si>
    <t>RESGATE DE FUNDOS MAX DI - EMPRÉSTIMO PAGTOS DIA 16/06 SODEXO+SMAIS NF 168240 E NF 168261+ROBSON NF 10+COMERCIAL CIRURGUCA NF 17330002+NATALIA ARAUJO NF 6995656+AIR LIQUIDE NF 435946+RESIDUO ALL NF 120092</t>
  </si>
  <si>
    <t>VALE TRANSPORTE-JUNHO/2023 ARTÕES PROVISÓRIOS</t>
  </si>
  <si>
    <t>HIGIENIZAÇÃO</t>
  </si>
  <si>
    <t>MANUTENÇÃO DO PORTÃO</t>
  </si>
  <si>
    <t>1733002</t>
  </si>
  <si>
    <t>NATALIA ARAUJO DA SILVEIRA KLEM</t>
  </si>
  <si>
    <t>6995656</t>
  </si>
  <si>
    <t>MATERIAIS E INSUMOS - TONER IMPRESSORA</t>
  </si>
  <si>
    <t>RESIDUO ALL COPACABANA SERV DE DE BIO</t>
  </si>
  <si>
    <t>COLETA E TRANSPORRTE DE RESIDUOS QUIMICOS</t>
  </si>
  <si>
    <t>RESGATE DE FUNDOS MAX DI - EMPRÉSTIMO PAGTOS DIA 19/06/2023 + R$ 700,00 GUIA JUDICIAL PAGA DIA 20/06/2023</t>
  </si>
  <si>
    <t>81280000008899801.</t>
  </si>
  <si>
    <t>MICHELE RAPOSO MARQUES CUNHA = MICHELE MARQUES DA SILVEIRA PROC.0100406-56.2016.5.01.0247 - 25ª PARCELA</t>
  </si>
  <si>
    <t>81280000008899690.</t>
  </si>
  <si>
    <t>AMANDA FLORENCIO DE SOUZA PROC.01011245920165010245-9ª PARC.</t>
  </si>
  <si>
    <t>81280000008935360.</t>
  </si>
  <si>
    <t>ANA PAULA BENJAMIM DA SILVA</t>
  </si>
  <si>
    <t>0433284</t>
  </si>
  <si>
    <t>MANUTENÇÃO DE EQUIPAMENTOS EM GERAL COMPRESSOR AR CONDICIONADO</t>
  </si>
  <si>
    <t>CLAUDICEIA SOUZA DE JESUS FELIX PROC.0101077-97.2016.5.01.0241-12ª PARCELA PAGAMENTO EM CONTADE RODRIGUES DA ROCHA E SALGADO DE OLIVEIRA</t>
  </si>
  <si>
    <t>RESGATE DE FUNDOS MAX DI - EMPRÉSTIMO PAGTOS DIA 20/06/2023 GUIA JUDICIAL ADRIANO+INSS NOTAS FISCAIS+INSS FOLHA PARTE PROJETO+IRRF PARTE PROJETO</t>
  </si>
  <si>
    <t>RESGATE DE FUNDOS MAX DI - EMPRÉSTIMO PAGTOS DIA 20/06/2023 ALPHA LIMP+PERFEKTA+NUTRY E HEALTHY</t>
  </si>
  <si>
    <t>RESGATE DE FUNDOS MAX DI - PROVISÃO INSS FOLHA MAIO/2023</t>
  </si>
  <si>
    <t>HGVF -REPASSE REFERENTE Á 31ª PARCELA DO CONTRATO 05/12/20 A 05/02/2022-JUNHO/2023</t>
  </si>
  <si>
    <t>GRU 187402</t>
  </si>
  <si>
    <t>81280000008899712.</t>
  </si>
  <si>
    <t>ADRIANO JORGE NEPOMUCENO 6ª PARCELA</t>
  </si>
  <si>
    <t>LAUDOS ELETROCEFALOGRAMA REF. MAIO/2023</t>
  </si>
  <si>
    <t>SERVIÇOS LAVANDERIA COLETAS DIÁRIAS MAIO/2023</t>
  </si>
  <si>
    <t>HONORÁRIO ADICIONAL - 1ª CLAUSULA DO CONTRATO DE PRESTAÇÃO DE SERVIÇOS A GESTÃO EM SAÚDE</t>
  </si>
  <si>
    <t>PIS-COFINS-CSLL NF 202300000000022 VITAI SOLUÇÕES SERVIÇOS ESPECIALIZADOS TI PERÍODO: 01/12/2022 A 31/12/2022</t>
  </si>
  <si>
    <t>IRRF NF 901 HTS PRESTAÇÃO DE SERVIÇO DE TI - ABRIL/2023</t>
  </si>
  <si>
    <t>IRRF NF 202300000000020 JVA SERVIÇOS DE HEMOCULTURA - ABRIL/2023</t>
  </si>
  <si>
    <t>IRRF NF 202300000000022 VITAI SOLUÇÕES SERVIÇOS ESPECIALIZADOS TI PERÍODO: 01/12/2022 A 31/12/2022</t>
  </si>
  <si>
    <t>4917010</t>
  </si>
  <si>
    <t>IRRF NF 00013222 KJP PRESTAÇÃO DE SERVIÇO  - ABRIL/2023</t>
  </si>
  <si>
    <t>INSS NF 202300000000439 MEDSHORE LOCAÇÃO DE AMBULÂNCIA TIPO UTI MÓVEL - ABRIL/2023</t>
  </si>
  <si>
    <t>IRRF S/FOLHA ABRIL/2023</t>
  </si>
  <si>
    <t>IRRF S/FÉRIAS ABRIL/2023</t>
  </si>
  <si>
    <t>IRRF S/RESCISÃO ABRIL/2023</t>
  </si>
  <si>
    <t>INSS FOLHA  MAIO/2023</t>
  </si>
  <si>
    <t>LIMPEZA E ESTERELIZAÇÃO REF. MAIO/2023</t>
  </si>
  <si>
    <t>OFERTA CONJUNTA CLARO MIX/CLARO LIFE ILIMITADO 3GB APLICATIVOS DIGITAIS PJ BONUS DE INTERNET TURBO 2GB - MAIO/2023</t>
  </si>
  <si>
    <t>RESGATE DE FUNDOS MAX DI - PROVISÃO RESCISÃO NUNO FELIPE DE CARVALHO ALVES</t>
  </si>
  <si>
    <t>DEVOLVER PARA CONTA PROVISÃO - EMPRÉSTIMO FOLHA DE PESSOAL MAIO/2023 DIA 02/06/2023</t>
  </si>
  <si>
    <t>DEVOLVER PARA CONTA PROVISÃO -  EMPRÉSTIMO AUTONOMOS MAIO/2023 DIA 02/06/2023</t>
  </si>
  <si>
    <t>DEVOLVER PARA CONTA PROVISÃO  -EMPRÉSTIMO NF 232300000000007 FERDINANDO DIA 06/06/2023</t>
  </si>
  <si>
    <t>DEVOLVER PARA CONTA PROVISÃO - EMPRÉSTIMO NOTAS DIVERSDAS ALTPREST NO DIA 06/06/2023</t>
  </si>
  <si>
    <t>DEVOLVER PARA CONTA PROVISÃO  -EMPRÉSTIMO DIVERSOS DO DIA 06/06/2023</t>
  </si>
  <si>
    <t>DEVOLVER PARA CONTA PROVISÃO  - EMPRÉSTIMO NEV NFS 062-060-059-061-063</t>
  </si>
  <si>
    <t>DEVOLVER PARA CONTA PROVISÃO - EMPRÉSTIMO AR LIQUIDE NF 432350 E 432348</t>
  </si>
  <si>
    <t>DEVOLVER PARA CONTA PROVISÃO - EMPRÉSTIMO CINTIA POSSAS NF 950</t>
  </si>
  <si>
    <t>DEVOLVER PARA CONTA PROVISÃO - EMPRÉSTIMO NF 1597 KOLYMPUS</t>
  </si>
  <si>
    <t xml:space="preserve">DEVOLVER PARA CONTA PROVISÃO - EMPRÉSTIMO NF 202300000000012 MEDSHORE NIT </t>
  </si>
  <si>
    <t>DEVOLVER PARA CONTA PROVISÃO - EMPRÉSTIMO NF 202300000000547 MEDSHORE SERV</t>
  </si>
  <si>
    <t>DEVOLVER PARA CONTA PROVISÃO - EMPRÉSTIMO NF 1667 COMERCIAL BRASIL</t>
  </si>
  <si>
    <t>DEVOLVER PARA CONTA PROVISÃO - EMPRÉSTIMO NF 1539 REYES</t>
  </si>
  <si>
    <t>DEVOLVER PARA CONTA PROVISÃO - EMPRÉSTIMO NF 2743668 CLARO NXT</t>
  </si>
  <si>
    <t>DEVOLVER PARA CONTA PROVISÃO - EMPRÉSTIMO NF 432726 AIR LIQUIDE</t>
  </si>
  <si>
    <t>DEVOLVER PARA CONTA PROVISÃO - EMPRÉSTIMO NF 044 SALA 7 + NF 3726 VERTICAL + NF 13438 KJP + METLIFE PAGOS NO DIA 15/06/2023</t>
  </si>
  <si>
    <t>DEVOLVER PARA CONTA PROVISÃO - EMPRÉSTIMO PAGOS DIA 16/06 SODEXO+SMAIS NF 168240 E NF 168261+ROBSON NF 10+COMERCIAL CIRURGUCA NF 17330002+NATALIA ARAUJO NF 6995656+AIR LIQUIDE NF 435946+RESIDUO ALL NF 120092</t>
  </si>
  <si>
    <t xml:space="preserve">DEVOLVER PARA CONTA PROVISÃO - EMPRÉSTIMO NF 3325 ALP PHARMA </t>
  </si>
  <si>
    <t xml:space="preserve">DEVOLVER PARA CONTA PROVISÃO - EMPRÉSTIMO NF 433284 AIR LIQUIDE  </t>
  </si>
  <si>
    <t xml:space="preserve">DEVOLVER PARA CONTA PROVISÃO - EMPRÉSTIMO GUIA JUDUCUAIL MICHELE RAPOSO MARQUES CUNHA </t>
  </si>
  <si>
    <t>DEVOLVER PARA CONTA PROVISÃO - EMPRÉSTIMO NF 16111 IMPACTO COMERCIAL</t>
  </si>
  <si>
    <t xml:space="preserve">DEVOLVER PARA CONTA PROVISÃO - EMPRÉSTIMO GUIA JUDICIAL CLAUDICEIA SOUZA DE JESUS FELIX </t>
  </si>
  <si>
    <t xml:space="preserve">DEVOLVER PARA CONTA PROVISÃO - EMPRÉSTIMO GUIA JUDICIAL AMANDA FLORENCIO DE SOUZA </t>
  </si>
  <si>
    <t>DEVOLVER PARA CONTA PROVISÃO - EMPRÉSTIMO GUIA JUDICIAL ANA PAULA BENJAMIM DA SILVA</t>
  </si>
  <si>
    <t>DEVOLVER PARA CONTA PROVISÃO - EMPRÉSTIMO GUIA JUDICIAL ADRIANO NEPOMUCENO</t>
  </si>
  <si>
    <t>DEVOLVER PARA CONTA PROVISÃO - EMPRÉSTIMO INSS NOTAS FISCAIS</t>
  </si>
  <si>
    <t>DEVOLVER PARA CONTA PROVISÃO - EMPRÉSTIMO INSS DE FOLHA PARTE PROJETO</t>
  </si>
  <si>
    <t>DEVOLVER PARA CONTA PROVISÃO - EMPRÉSTIMO CLARO</t>
  </si>
  <si>
    <t>DEVOLVER PARA CONTA PROVISÃO - EMPRÉSTIMO IRRF DE FOLHA PARTE PROJETO</t>
  </si>
  <si>
    <t>DEVOLVER PARA CONTA PROVISÃO - EMPRÉSTIMO NF 1398 ALPHA LIMP</t>
  </si>
  <si>
    <t>DEVOLVER PARA CONTA PROVISÃO - EMPRÉSTIMO NF 1999 PERFEKTA</t>
  </si>
  <si>
    <t>DEVOLVER PARA CONTA PROVISÃO - EMPRÉSTIMO NF 299 NUTRI E HEALTHY</t>
  </si>
  <si>
    <t>122</t>
  </si>
  <si>
    <t>MATERIAIS E INSUMOS - COLCHÃO CASCA DE OVO</t>
  </si>
  <si>
    <t>PRESTAÇÃO DE SERVIÇOS DE LOCAÇÃO DE IMPRESSORAS MULTIFUNCIONAIS PERIODO: MAIO/2023</t>
  </si>
  <si>
    <t>7032562</t>
  </si>
  <si>
    <t>MATERIAIS E INSUMOS - APIRADOR DE PÓ</t>
  </si>
  <si>
    <t>=C21144</t>
  </si>
  <si>
    <t>CARTAO FUEL CONTROL MAIO/2023</t>
  </si>
  <si>
    <t>NUNO FELIPE DE CARVALHO ALVES</t>
  </si>
  <si>
    <t>VALE TRANSPORTE-JULHO/2023  MENSAL</t>
  </si>
  <si>
    <t>GABRIEL MORAES DUARTE</t>
  </si>
  <si>
    <t>0433873</t>
  </si>
  <si>
    <t>PIS S/FOLHA MAIO/2023</t>
  </si>
  <si>
    <t>PLANO DE INTERNET MAIO/2023</t>
  </si>
  <si>
    <t>000011020</t>
  </si>
  <si>
    <t>1654</t>
  </si>
  <si>
    <t>1655</t>
  </si>
  <si>
    <t>1656</t>
  </si>
  <si>
    <t>1660</t>
  </si>
  <si>
    <t>1666</t>
  </si>
  <si>
    <t>1668</t>
  </si>
  <si>
    <t>1672</t>
  </si>
  <si>
    <t>1673</t>
  </si>
  <si>
    <t>1670</t>
  </si>
  <si>
    <t>1678</t>
  </si>
  <si>
    <t>142</t>
  </si>
  <si>
    <t>543</t>
  </si>
  <si>
    <t>000002884</t>
  </si>
  <si>
    <t>ROUPARIA - LENÇOL</t>
  </si>
  <si>
    <t>000012009</t>
  </si>
  <si>
    <t>000011977</t>
  </si>
  <si>
    <t>12128</t>
  </si>
  <si>
    <t>MATERIAIS E INSUMOS - DIVISORIAS</t>
  </si>
  <si>
    <t>000011973</t>
  </si>
  <si>
    <t>12195</t>
  </si>
  <si>
    <t>016424</t>
  </si>
  <si>
    <t>016449</t>
  </si>
  <si>
    <t>000848</t>
  </si>
  <si>
    <t>000842</t>
  </si>
  <si>
    <t>7301</t>
  </si>
  <si>
    <t>FM REPRESENTAÇÕES COML PROD HOSPITALARES LTDA</t>
  </si>
  <si>
    <t>NÃO GEROU NOTA FISCAL - FALTA DE MERCADORIA - VALOR DEVOLVIDO NO DIA 28/06/2023 MATERIAIS E INSUMOS</t>
  </si>
  <si>
    <t>RESGATE DE FUNDOS MAX DI - EMPRÉSTIMO NF1206 LABTEC</t>
  </si>
  <si>
    <t>MANUTENÇÃO PREVENTIVA DO GERADOR DE ENERGIA  MAIO/2023</t>
  </si>
  <si>
    <t>TAXA DE ANOTAÇÃO DE RESPONSABILIDADE TÉCNICA MARCELA COELHO ANTUNES DE ATAIDE ALPINO</t>
  </si>
  <si>
    <t>MATERIAIS E INSUMOS - PAPEL A4</t>
  </si>
  <si>
    <t>11711</t>
  </si>
  <si>
    <t>141</t>
  </si>
  <si>
    <t>1718</t>
  </si>
  <si>
    <t xml:space="preserve">REF 01/05/2023 A 31/05/2023 - MANUTENÇÃO PREVENTIVA E CORRETIVA EM EQUIPAMENTOS - </t>
  </si>
  <si>
    <t>12229</t>
  </si>
  <si>
    <t>RESGATE DE FUNDOS MAX DI - PROVISÃO FÉRIAS JULHO/2023</t>
  </si>
  <si>
    <t>DEVOLUÇÃO DA F M REPRESENTAÇÃO - REFERENTE AO PAGAMENTO DO DIA 26/06/2023</t>
  </si>
  <si>
    <t>7595</t>
  </si>
  <si>
    <t>MATERIAIS E INSUMOS (SACO DE LIXO, PAPEL HIG.)</t>
  </si>
  <si>
    <t>577</t>
  </si>
  <si>
    <t>1728</t>
  </si>
  <si>
    <t>ESTORNO DE LANÇAMENTO - TARIFAS - 01/06/2023 A 30/06/2023</t>
  </si>
  <si>
    <t>RESGATE DE FUNDOS MAX DI - PROVISÃO GRRF THIAGO MENEZES PEREIRA DOS SANTOS</t>
  </si>
  <si>
    <t>RESGATE DE FUNDOS MAX DI - PROVISÃO RESCISÃO THIAGO MENEZES PEREIRA DOS SANTOS</t>
  </si>
  <si>
    <t>RESGATE DE FUNDOS MAX DI - EMPRÉSTIMO DA PROVISÃO - PAGTOS DOS IMPOSTOS DE DÉBITO EM CONTA R$ 1.389,90 + R$ 36.766,57</t>
  </si>
  <si>
    <t>MANUTENÇÃO DE ELEVADOR MAIO/2023</t>
  </si>
  <si>
    <t>7608</t>
  </si>
  <si>
    <t>MATERIAIS E INSUMOS (PAPEL INTER.)</t>
  </si>
  <si>
    <t>2982</t>
  </si>
  <si>
    <t xml:space="preserve">PARCELAMENTO (PERT) INSS 625199529  - PARCELA 66 JUNHO/2023 </t>
  </si>
  <si>
    <t>GRRF - THIAGO MENEZES PEREIRA DOS SANTOS</t>
  </si>
  <si>
    <t>DARF</t>
  </si>
  <si>
    <t>PARCELAMENTO PREVIDENCIÁRIO 02110001200375137492216  07.03.23171.7889095-0 (INSS JAN/22 A JUN/22) - PARC.11</t>
  </si>
  <si>
    <t xml:space="preserve">PARCELAMENTO INSS - 02110001200201973372340  DOC.07.03.23171.78763354 PARC.05 JUNHO/2023 </t>
  </si>
  <si>
    <t>PARCELAMENTO PGFN SISPAR 6521843 JUNHO/2023 PARC.13 (IR-CSLL-COFINS-PIS PASEP)</t>
  </si>
  <si>
    <t>513280918 DEB CTA</t>
  </si>
  <si>
    <t>54848122 DEB CTA</t>
  </si>
  <si>
    <t>THIAGO MENEZES PEREIRA DOS SANTOS</t>
  </si>
  <si>
    <t>PHARMEDICE MANIPULAÇÕES ESPECIALIZADS EIRELI</t>
  </si>
  <si>
    <t>79119</t>
  </si>
  <si>
    <t>FORNECIMENTO DE GASES MEDICINAIS - AIRLIQUIDE</t>
  </si>
  <si>
    <t>COMPRA DE MATERIAIS PARA USO DA MANUTENCAO DO HGVF</t>
  </si>
  <si>
    <t>MOTOR DE VENTILADOR EVAPORADOR 2024004A0153 AR CONDICIONADO 18000-28000 BTUS</t>
  </si>
  <si>
    <t>GOLD STAR COM E DISTRIBUIÇÃO DE MED.E MATERIAIS LTDA</t>
  </si>
  <si>
    <t>COMPRA DE LEITE E CEREAIS PARA ABASTECIMENTO DO ALMOXARIFADO</t>
  </si>
  <si>
    <t>AQUISIÇÃO DE LEITES PARA ABASTECIMENTO DO ALMOXARIFADO</t>
  </si>
  <si>
    <t>AQUISIÇÃO DE MEDICAMENTOS</t>
  </si>
  <si>
    <t>MANUTENÇÃO DE ELEVADOR MARÇO/2023</t>
  </si>
  <si>
    <t>PAGAMENTO DE PROJETO DE JOVEM APRENDIZ  ABRIL/2023</t>
  </si>
  <si>
    <t>COMPRA DE INSUMOS PARA ABASTECIMENTO DO ALMOXARIFADO</t>
  </si>
  <si>
    <t>VALE TRANSPORTE-ABRIL/2023 MENSAL NOVOS CARTÕES</t>
  </si>
  <si>
    <t>DENTAL WEB COM.PROD.ODONTOLOGICOS LTDA</t>
  </si>
  <si>
    <t>COMPRA DE INSUMOS PARA ABASTECIMENTO DO HGVF</t>
  </si>
  <si>
    <t>COMPRAS DE INSUMOS PARA ABASTECIMENTO DO ALMOXARIFADO HGVF</t>
  </si>
  <si>
    <t>MEDCPLUS EQUIPAMENTOS SERVIÇOS E PRODUTOS EIRELI</t>
  </si>
  <si>
    <t>COMPRA DE MEDICAMENTO PARA ABASTECIMENTO DE FARMÁCIA</t>
  </si>
  <si>
    <t>COMPRA DE INSUMOS PARA ABASTECIMENTO DO ALMOXARIFADO PERFEX</t>
  </si>
  <si>
    <t>SUBSTITUIÇÃO CABEAMENTOS DAS LINHAS TELEFONICAS MÃO DE OBRA E EXECUÇÃO</t>
  </si>
  <si>
    <t>COMPRA DE MATERIAL DE INFORMÁTICA</t>
  </si>
  <si>
    <t>REPARO DE BOMBAS DE  INFUSÃO</t>
  </si>
  <si>
    <t>COMPRA DE MEDICAMENTOS PARA ABASTECIMENTO DA FARMACIA</t>
  </si>
  <si>
    <t>COMPRA DE INSUMOS PARA ABASTECIMENTO DA ALMOXARIFADO DO HGVF</t>
  </si>
  <si>
    <t xml:space="preserve">COMPRA DE INSUMOS PARA ABASTECIMENTO DO ALMOXARIFADO </t>
  </si>
  <si>
    <t>ANA LUISA FRANCA MARINHO</t>
  </si>
  <si>
    <t>AQUISIÇÃO DE ESPONJA DUPLA FACE, LEITE INTEGRAL, SAPONACEO</t>
  </si>
  <si>
    <t>CUTEIO</t>
  </si>
  <si>
    <t xml:space="preserve">CUSTEIO DA EXECUTORA ABRIL/2023 NOVO CONTRATO  </t>
  </si>
  <si>
    <t>REF. ABRIL/2023</t>
  </si>
  <si>
    <t>EMPRÉSTIMO DA CONTA PROVISÃO - PAGTO DA FOLHA SEM OS AUTONOMOS</t>
  </si>
  <si>
    <t>PAGAMENTO DE PESSOAL ABRIL/2023</t>
  </si>
  <si>
    <t xml:space="preserve">MEDBOX DISTRIBUIDORA MEDICAMENTOS </t>
  </si>
  <si>
    <t>VALE TRANSPORTE-MAIO/2023 MENSAL NOVOS CARTÕES</t>
  </si>
  <si>
    <t xml:space="preserve">MATERIAL PARA USO MANUTENÇÃO DO PRÉDIO </t>
  </si>
  <si>
    <t>PENSÃO ALIMENTICIA ABRIL/2023-BENICIO CANAVARROS XAVIER RESP.GRAZIELA CANAVARROS RIBEIRO</t>
  </si>
  <si>
    <t>PENSÃO ALIMENTICIA ABRIL/2023-KAUA BRAYAN MARTINS RESP.RAYANA MARTINS DA CONCEIÇÃO CLAUDINO</t>
  </si>
  <si>
    <t>PENSÃO ALIMENTICIA ABRIL/2023-GABRIELLY OLIVEIRA P TAVARES RESP.SABRINNA OLIVEIRA PINTO</t>
  </si>
  <si>
    <t>PENSÃO ALIMENTICIA ABRIL/2023-ANTONELA CANAVARROS XAVIER RESP.GRAZIELA CANAVARROS RIBEIRO</t>
  </si>
  <si>
    <t>PENSÃO ALIMENTICIA ABRIL/2023-GABRIEL TELLES GARRIDO KILZER RESP.IGOR KILZER SANTOS</t>
  </si>
  <si>
    <t>ISS NF 730 ISSA PRESTAÇÃO DE SERVIÇOS MÉDICOS OCUPACIONAIS-FEVEREIRO/2023</t>
  </si>
  <si>
    <t>PROVISÃO FGTS ABRIL2023</t>
  </si>
  <si>
    <t>COMPRA DE INSUMOS PARA ABASTECIMENTO DA ROUPARIA BOTINA ELASTICA</t>
  </si>
  <si>
    <t>FGTS S/ FOLHA APRENDIZ ABRIL/2023</t>
  </si>
  <si>
    <t>FGTS S/ FOLHA ABRIL/2023</t>
  </si>
  <si>
    <t>PROCEDIMENTOS CIRÚRGICOS PEDIÁTRICOS ELETIVOS DE URGENCIA AMBULATORIAL - ABRIL/2023</t>
  </si>
  <si>
    <t>LOCAÇÃO DE DESKTOPS  - ABRIL/2023</t>
  </si>
  <si>
    <t>LOCAÇÃO DE EQUIPAMENTOS ABRIL/2023 NOTEBOOKS</t>
  </si>
  <si>
    <t>LOCAÇÃO DE EQUIPAMENTOS ABRIL/2023 3 TABLETS</t>
  </si>
  <si>
    <t>FÉRIAS MAIO/2023</t>
  </si>
  <si>
    <t>PRESTAÇÃO DE SERVIÇO DE TREINAMENTO E DESENVOLVIMENTO PROFISSSIONAL E GERENCIAL ABRIL/2023</t>
  </si>
  <si>
    <t>SERVIÇOS PRESTADOS NO MÊS DE ABRIL/2023</t>
  </si>
  <si>
    <t>PRESTAÇÃO DE SERVIÇOS A GESTÃO EM SAÚDE - ABRIL/2023</t>
  </si>
  <si>
    <t>SERVIÇOS DE SUPERVISÃO DA MANUTENÇÃO - ABRIL/2023 SUBSTITUI LAC MARTINS</t>
  </si>
  <si>
    <t>LICENÇA DE USO SOFTWARE ABRIL/2023</t>
  </si>
  <si>
    <t>RESGATE DE FUNDOS MAX DI - EMPRÉSTIMO PAGTO NOTAS 41 E 45 DA NEV</t>
  </si>
  <si>
    <t>LICENCIAMENTO DE SOFTWARE-ABRIL/2023</t>
  </si>
  <si>
    <t>AQUISIÇÃO DE MATERIAL DE MANUTENÇÃO</t>
  </si>
  <si>
    <t>MANUTENÇÃO DE AR CONDICIONADO - ABRIL/2023</t>
  </si>
  <si>
    <t>AUDITORIA FINANCEIRA FISCAL CONTÁBIL - ABRIL/2023</t>
  </si>
  <si>
    <t>202300000000006</t>
  </si>
  <si>
    <t xml:space="preserve">REFORMAS DE POLTRONAS </t>
  </si>
  <si>
    <t xml:space="preserve">HONORÁRIO ADICIONAL -1ª CLAUSULA CONTRATUAL </t>
  </si>
  <si>
    <t>MANUTENÇÃO MENSAL DA CENTRAL TELEFONICA DIGITAL ABRIL/2023</t>
  </si>
  <si>
    <t>COMPRA DE INSUMOS (CAPA E CONTRA CAPA PRONTUARIO)</t>
  </si>
  <si>
    <t>PRESTAÇÃO DE SERVIÇOS MÉDICOS:ANESTESIOLOGIA PEDIATRICA - CONTRATO 002/2021 - ABRIL/2023</t>
  </si>
  <si>
    <t xml:space="preserve">PRESTAÇÃO DE SERVIÇOS MÉDICOS EM CTI ABRIL/2023 </t>
  </si>
  <si>
    <t>PRESTAÇÃO DE SERVIÇOS MÉDICOS EM CTI ABRIL/2024</t>
  </si>
  <si>
    <t xml:space="preserve">PRESTAÇÃO DE SERVIÇOS MÉDICOS:EMERGENCIA PEDIATRICA, INTERNAÇÃO PEDIATRICA E AMBULATORIO - CONTRATO 003/2021 - ABRIL/2023 </t>
  </si>
  <si>
    <t>PRESTAÇÃO DE SERVIÇOS MÉDICOS:EMERGENCIA PEDIATRICA, INTERNAÇÃO PEDIATRICA E AMBULATORIO - CONTRATO 003/2021 - ABRIL/2024</t>
  </si>
  <si>
    <t>PRESTAÇÃO DE SERVIÇO DE TI - ABRIL/2023</t>
  </si>
  <si>
    <t>CILINDROS - AIRLIQUIDE</t>
  </si>
  <si>
    <t>COMPRA DE MEDICAMENTOS PARA ABASTECIMENTO DA FARMÁCIA</t>
  </si>
  <si>
    <t xml:space="preserve">REF 01/04/2023 A 30/04/2023 - MANUTENÇÃO PREVENTIVA E CORRETIVA EM EQUIPAMENTOS - </t>
  </si>
  <si>
    <t>RESGATE DE FUNDOS MAX DI - EMPRÉSTIMO PAGTO NF 18 JVA</t>
  </si>
  <si>
    <t>CRITICALMED PRODUTOS MÉDICOS HOSPITALARES LTDA</t>
  </si>
  <si>
    <t>AQUISIÇÃO BIPAP KIT CPAPA AUTOMATICO COM UMIFICADOR-MASCARA TOTAL FACE</t>
  </si>
  <si>
    <t>SERVIÇOS ESPECIALIZADOS TI PERÍODO: 01/12/2022 A 31/12/2022</t>
  </si>
  <si>
    <t>SERVIÇOS DE HEMOCULTURA - ABRIL/2023</t>
  </si>
  <si>
    <t>PRESTAÇÃO DE SERVIÇOS MÉDICOS OCUPACIONAIS-MARÇO/2023</t>
  </si>
  <si>
    <t>SERVIÇOS DE IMAGEM ABRIL/2023</t>
  </si>
  <si>
    <t>RESGATE DE FUNDOS MAX DI - EMPRÉSTIMO PAGTO NF 297 NUTRI HEALTHY, NF 1980 PERFEKTA, NF 1393 ALPHA LIMP (260.789,74)</t>
  </si>
  <si>
    <t>PROVISÃO FÉRIAS MAIO/2023 17.867,47 + RESCISÃO ERIKA SOUZA DA SILVA 790,57 (260.789,74)</t>
  </si>
  <si>
    <t>VALE TRANSPORTE-MAIO/2023 COMPLEMENTAR FLAVIA SANTOS DE PAULO</t>
  </si>
  <si>
    <t>AQUISIÇÃO DE AÇUCAR, ADOÇANTE, CAFÉ, ESPONJA, FILTRO DE PAPEL</t>
  </si>
  <si>
    <t>AQUISIÇÃO DE CLORO, COPO 200 ML</t>
  </si>
  <si>
    <t>AQUISIÇÃO DE CAFÉ, ESCOVA P/MAMADEIRA</t>
  </si>
  <si>
    <t>CONSERVAÇÃO ABRIL/2023</t>
  </si>
  <si>
    <t>LOCAÇÃO DE AMBULÂNCIA TIPO UTI MÓVEL - ABRIL/2023</t>
  </si>
  <si>
    <t>LOCAÇÃO DE UM VEÍCULO 4 PORTAS, AR CONDICIONADO, DIREÇÃO HIDRAULICA, COR BRANCO COM SGURO E RASTREADOR-ABRIL/2023</t>
  </si>
  <si>
    <t>SERVIÇOS LAVANDERIA COLETAS DIÁRIAS 01/04/2023 A 27/04/2023</t>
  </si>
  <si>
    <t>ERIKA SOUZA DA SILVA</t>
  </si>
  <si>
    <t>SERVIÇOS LAVANDERIA COLETAS DIÁRIAS 28/04/2023 A 30/04/2023</t>
  </si>
  <si>
    <t>CSM CONSTRUÇÕES LTDA</t>
  </si>
  <si>
    <t>ISS NF 1656 CSM SERVIÇOS LIMPEZA, CONTRA PISO, IPERMEBEALIZAÇÃO COM MANTE ASFALTICA, CONFECÇÃO MURETAS, FORRO GESSO, PINTURA CENTRO CIRURGICO</t>
  </si>
  <si>
    <t>LIMPEZA E ESTERELIZAÇÃO REF. ABRIL/2023</t>
  </si>
  <si>
    <t>MANUTENÇÃO PREVENTIVA CENTRAL DE VÁCUO E AR COMPRIMIDO ABRIL/2023</t>
  </si>
  <si>
    <t>CONTA NET - ABRIL/2023</t>
  </si>
  <si>
    <t xml:space="preserve">VALE TRANSPORTE-MAIO/2023 COMPLEMENTAR </t>
  </si>
  <si>
    <t>ANÁLISE DE ALIMENTOS-DATA COLETA: 24/04/2023</t>
  </si>
  <si>
    <t>ECOLAB QUIMICA LTDA</t>
  </si>
  <si>
    <t>914970</t>
  </si>
  <si>
    <t>000000238</t>
  </si>
  <si>
    <t>NOTA CANCELADA - VALOR DEVOLVIDO NO DIA 12/05/2023  PROJETO PESQUISA DE ACOMPANHAMENTO E SATISFAÇÃO PROPOSTA 805/22 ABRIL/2023</t>
  </si>
  <si>
    <t>000000511</t>
  </si>
  <si>
    <t>DEVOLUÇÃO NF 202300000000031 SALA 7</t>
  </si>
  <si>
    <t>HGVF -REPASSE REFERENTE Á 30ª PARCELA DO CONTRATO 05/12/20 A 05/02/2022-MAIO/2023</t>
  </si>
  <si>
    <t>ESTORNO LANÇAMENTO - APLICAÇÃO</t>
  </si>
  <si>
    <t>SALÁRIOS - AUTONOMOS MAIO/2023</t>
  </si>
  <si>
    <t>00000941</t>
  </si>
  <si>
    <t>ASSESSORIA JURIDICA - ABRIL/2023</t>
  </si>
  <si>
    <t>00000011</t>
  </si>
  <si>
    <t>MANUTENÇÃO DE EQUIPAMENTOS EM GERAL - TROCA CORREIAS DO COMPRESSOR</t>
  </si>
  <si>
    <t>MANUTENÇÃO PREVENTIVA DO GERADOR DE ENERGIA  ABRIL/2023</t>
  </si>
  <si>
    <t>INTERNET - ABRIL/2023</t>
  </si>
  <si>
    <t>COMPRA DE INSUMOS (COPO 200 ML)</t>
  </si>
  <si>
    <t>00013222</t>
  </si>
  <si>
    <t>COLETA DE RESIDUOS HOSPITALARES - ABRIL/2023</t>
  </si>
  <si>
    <t>PRESTADORES SERVIÇOS - APOIO ADMINISTRATIVO - PESQUISA DE SATISFAÇÃO PROPOSTA 805/22 ABRIL/2023 EM SUBSTITUIÇÃO A NOTA 202300000000031</t>
  </si>
  <si>
    <t>202300000000009</t>
  </si>
  <si>
    <t>SERVIÇOS LAVANDERIA COLETAS DIÁRIAS MARÇO/2023 PARC.02/2 R$ 22.918,50 (EM SUBSTITUIÇÃO DA NF 1387-CANCELADA)</t>
  </si>
  <si>
    <t>EXAMES LABORATORIAIS  ABRIL/2023</t>
  </si>
  <si>
    <t>EXAMES LABORATORIAIS - FORA E EXTRA DO PACOTE CONTRATADO  ABRIL/2023</t>
  </si>
  <si>
    <t>WET 2010 MATERIAIS ELÉTRICOS LTDA</t>
  </si>
  <si>
    <t>219209</t>
  </si>
  <si>
    <t>DEVOLUÇÃO CONTA PROVISÃO - PAGTO DA FOLHA SEM OS AUTONOMOS</t>
  </si>
  <si>
    <t>DEVOLUÇÃO PARA CONTA PROVISÃO - PAGTO DAS NOTAS 41 E 45 DA NEV PAGAS NO DIA 09/05/2023</t>
  </si>
  <si>
    <t>DEVOLUÇÃO PARA CONTA PROVISÃO - PAGTO NF 18 JVA</t>
  </si>
  <si>
    <t>DEVOLUÇÃO PARA CONTA PROVISÃO -  PAGTO NF 297 NUTRI HEALTHY, NF 1980 PERFEKTA, NF 1393 ALPHA LIMP (260.789,74)</t>
  </si>
  <si>
    <t>COMPRA DE INSUMOS PARA ABASTECIMENTO DO ALMOXARIFADO (PANO MULTIUSO, PANO AZUL MBLIFE)</t>
  </si>
  <si>
    <t>512</t>
  </si>
  <si>
    <t>000011884</t>
  </si>
  <si>
    <t>ELAINE MACHADO LOPEZ</t>
  </si>
  <si>
    <t>OUTROS</t>
  </si>
  <si>
    <t>APOIO ADMINISTRATIVO - REEMBOLSO BRINDES PARA EQUIPE DE ENFERMAGEM</t>
  </si>
  <si>
    <t>000006758114</t>
  </si>
  <si>
    <t>1637</t>
  </si>
  <si>
    <t>000006661905</t>
  </si>
  <si>
    <t>000000138</t>
  </si>
  <si>
    <t>000000139</t>
  </si>
  <si>
    <t>1638</t>
  </si>
  <si>
    <t>PROVISÃO RESCISÃO VITORIA CRISTINA GERONIMO DA ANUNCIAÇÃO</t>
  </si>
  <si>
    <t>COMPRA DE INSUMOS PARA ABASTECIMENTO DO ALMOXARIFADO (CURATIVO BARREIRA DE PELE SPRAY MISSNER)</t>
  </si>
  <si>
    <t>RESCISÃO CONTRATUAL - VITORIA CRISTINA GERONIMO DA ANUNCIAÇÃO</t>
  </si>
  <si>
    <t xml:space="preserve">PRESTADORES DE SERVIÇOS - ABRIL/2023 </t>
  </si>
  <si>
    <t>81280000008744182.</t>
  </si>
  <si>
    <t>AMANDA FLORENCIO DE SOUZA PROC.01011245920165010245-8ª PARC.</t>
  </si>
  <si>
    <t>ODONTOCOPA COM DE ARTIGOS ODONT EIRELI</t>
  </si>
  <si>
    <t>INSS FOLHA  ABRIL/2023</t>
  </si>
  <si>
    <t>IRRF FÉRIAS MAIO/2023</t>
  </si>
  <si>
    <t>INSS PRESTAÇÃO DE SERVIÇOS NF 202300000000320 MEDSHORE MARÇO/2023</t>
  </si>
  <si>
    <t>IR S/FOLHA-MARÇO/2023 -AUTONOMOS</t>
  </si>
  <si>
    <t xml:space="preserve">IRRF FÉRIAS ABRIL/2023 </t>
  </si>
  <si>
    <t>IR S/FOLHA MARÇO/2023</t>
  </si>
  <si>
    <t xml:space="preserve">IR RESCISÃO-ABRIL/2023 </t>
  </si>
  <si>
    <t>000011882</t>
  </si>
  <si>
    <t>LAUDOS ELETROCEFALOGRAMA REF. ABRIL/2023</t>
  </si>
  <si>
    <t>81280000008744140.</t>
  </si>
  <si>
    <t>MICHELE RAPOSO MARQUES CUNHA = MICHELE MARQUES DA SILVEIRA PROC.0100406-56.2016.5.01.0247 - 24ª PARCELA</t>
  </si>
  <si>
    <t>81280000008744433.</t>
  </si>
  <si>
    <t>ADRIANO JORGE NEPOMUCENO 5ª PARCELA</t>
  </si>
  <si>
    <t>PRESTAÇÃO DE SERVIÇOS DE LOCAÇÃO DE IMPRESSORAS MULTIFUNCIONAIS PERIODO: ABRIL/2023</t>
  </si>
  <si>
    <t>0000024279</t>
  </si>
  <si>
    <t>OFERTA CONJUNTA CLARO MIX/CLARO LIFE ILIMITADO 3GB APLICATIVOS DIGITAIS PJ BONUS DE INTERNET TURBO 2GB - ABRIL/2023</t>
  </si>
  <si>
    <t>VALE TRANSPORTE-JUNHO/2023  MENSAL</t>
  </si>
  <si>
    <t>000000143</t>
  </si>
  <si>
    <t>RESCISÃO CONTRATUAL - THAINA SOUZA VIEIRA</t>
  </si>
  <si>
    <t>THAINA SOUZA VIEIRA</t>
  </si>
  <si>
    <t>0432238</t>
  </si>
  <si>
    <t xml:space="preserve">GASES MEDICINAIS - AIRLIQUIDE  </t>
  </si>
  <si>
    <t>431687</t>
  </si>
  <si>
    <t>GASES MEDICINAIS - AIRLIQUIDE - LINHA DE AMOSTRAGEM DESCARTAVEL P/MONITOR GSERIES</t>
  </si>
  <si>
    <t>0148054</t>
  </si>
  <si>
    <t>0148055</t>
  </si>
  <si>
    <t>0148056</t>
  </si>
  <si>
    <t>0148057</t>
  </si>
  <si>
    <t xml:space="preserve">ESTORNO LANÇAMENTO - RESCISÃO JOSILENE FERREIRA DOS SANTOS </t>
  </si>
  <si>
    <t>RESGATE DE FUNDOS MAX DI - PROVISÃO GRRF JOSILENE FERREIRA DOS SANTOS</t>
  </si>
  <si>
    <t>RESGATE DE FUNDOS MAX DI - PROVISÃO GRRF JULIANA MARQUES REIS</t>
  </si>
  <si>
    <t>RESGATE DE FUNDOS MAX DI - PROVISÃO GRRF VITOR DA SILVA PEREIRA</t>
  </si>
  <si>
    <t>RESGATE DE FUNDOS MAX DI - PROVISÃO RESCISÃO VITOR DA SILVA PEREIRA</t>
  </si>
  <si>
    <t>RESGATE DE FUNDOS MAX DI - PROVISÃO RESCISÃO JULIANA MARQUES REIS</t>
  </si>
  <si>
    <t>RESGATE DE FUNDOS MAX DI - PROVISÃO RESCISÃO VANIA DA SILVA SOARES</t>
  </si>
  <si>
    <t>RESGATE DE FUNDOS MAX DI - PROVISÃO RESCISÃO JOSILENE FERREIRA DOS SANTOS</t>
  </si>
  <si>
    <t>AQUISIÇÃO DE LEITE PARA ABASTECIMENTO DO LACTÁRIO</t>
  </si>
  <si>
    <t>DEVOLVIDO - RESCISÃO CONTRATUAL - JOSILENE FERREIRA DOS SANTOS</t>
  </si>
  <si>
    <t>RESCISÃO CONTRATUAL - JULIANA MARQUES REIS</t>
  </si>
  <si>
    <t>RESCISÃO CONTRATUAL - VANIA DA SILVA SOARES</t>
  </si>
  <si>
    <t>VITOR DA SILVA PEREIRA</t>
  </si>
  <si>
    <t>JOSILENE FERREIRA DOS SANTOS</t>
  </si>
  <si>
    <t>JULIANA MARQUES REIS</t>
  </si>
  <si>
    <t>PIS S/FOLHA ABRIL/2023</t>
  </si>
  <si>
    <t>MATERIAIS E INSUMOS (EM SUBSTITUIÇÃO DA NF 3242)</t>
  </si>
  <si>
    <t>RESCISÃO CONTRATUAL - VITOR DA SILVA PEREIRA</t>
  </si>
  <si>
    <t>RESGATE DE FUNDOS MAX DI - PROVISÃO RESCISÃO ANA PAULA LOURENCO GOULART</t>
  </si>
  <si>
    <t>AQUISICAO DE LEITES PARA ABASTECIMENTO LACTÁRIO</t>
  </si>
  <si>
    <t>CARTAO FUEL CONTROL ABRIL/2023</t>
  </si>
  <si>
    <t>000027893</t>
  </si>
  <si>
    <t>REFEITO - RESCISÃO CONTRATUAL - JOSILENE FERREIRA DOS SANTOS</t>
  </si>
  <si>
    <t>ANA PAULA LOURENCO GOULART</t>
  </si>
  <si>
    <t>525</t>
  </si>
  <si>
    <t>527</t>
  </si>
  <si>
    <t>000000458</t>
  </si>
  <si>
    <t>RESCISÃO CONTRATUAL - ANA PAULA LOURENCO GOULART</t>
  </si>
  <si>
    <t>000000459</t>
  </si>
  <si>
    <t>TARIFA BANCARIA DOC/TEC PESSOAL</t>
  </si>
  <si>
    <t>RESGATE DE FUNDOS MAX DI - PROVISÃO FÉRIAS E PENSÃO SOBRE FÉRIAS JUNHO/2023</t>
  </si>
  <si>
    <t>000027973</t>
  </si>
  <si>
    <t>000007437</t>
  </si>
  <si>
    <t>PENSÃO SOBRE FÉRIAS GRAZIELA CANAVARROS RIBEIRO</t>
  </si>
  <si>
    <t>RESGATE DE FUNDOS MAX DI - PROVISÃO RESCISÃO + GRRF MAYANA FROTTE DA COSTA</t>
  </si>
  <si>
    <t>000007954</t>
  </si>
  <si>
    <t>MANUTENÇÃO DE EQUIPAMENTOS EM GERAL - ELEVADOR ABRIL/2023</t>
  </si>
  <si>
    <t>PENSÃO SOBRE FÉRIAS JUNHO/2023 SABRINA OLIVEIRA PINTO</t>
  </si>
  <si>
    <t>000000140</t>
  </si>
  <si>
    <t>RESCISÃO CONTRATUAL - MAYANA FROTTE DA COSTA</t>
  </si>
  <si>
    <t>RESCISÃO CONTRATUAL - LETICIA SILVA LUTTERBACH</t>
  </si>
  <si>
    <t>526</t>
  </si>
  <si>
    <t>523</t>
  </si>
  <si>
    <t>522</t>
  </si>
  <si>
    <t>524</t>
  </si>
  <si>
    <t>000011710</t>
  </si>
  <si>
    <t xml:space="preserve">PARCELAMENTO (PERT) INSS 62519952  - PARCELA 65 MAIO/2023 </t>
  </si>
  <si>
    <t>PARCELAMENTO PREVIDENCIÁRIO 02110001200375137492216  07.03.23037.2289917-0 (INSS JAN/22 A JUN/22) - PARC.10</t>
  </si>
  <si>
    <t>PARCELAMENTO PGFN 6521843 MAIO/2023 PARC.11 (IR-CSLL-COFINS-PIS PASEP)</t>
  </si>
  <si>
    <t xml:space="preserve">PARCELAMENTO INSS - 02110001200201973372340  DOC.07.03.23048.1742440 PARC.04 MAIO/2023 </t>
  </si>
  <si>
    <t>521</t>
  </si>
  <si>
    <t>80918 DÉB. CC</t>
  </si>
  <si>
    <t xml:space="preserve">70 PARCELA  1708 E 5952 00910001300051328091893 </t>
  </si>
  <si>
    <t>848122 DÉB.CC</t>
  </si>
  <si>
    <t xml:space="preserve">PARCELAMENTO PREVIDENCIÁRIO 02110001200005484812288 (INSS NOV/2021 E DEZ/2021) - PARC.15/60 </t>
  </si>
  <si>
    <t>1.5</t>
  </si>
  <si>
    <t>DEVOLUÇÃO DE SALÁRIO PAGO EM DUPLICIDADE (ERRO DE NUMERO SEQUENCIAL) - CARMELA LOBO AMBRISINI</t>
  </si>
  <si>
    <t>TRANSF</t>
  </si>
  <si>
    <t>PAGAMENTO DE PESSOAL MARÇO/2023</t>
  </si>
  <si>
    <t>FORNECIMENTO DE GASES MEDICINAIS</t>
  </si>
  <si>
    <t>AQUISICAO INSUMOS (ESPONJA, SABONETE, SACO LIXO)</t>
  </si>
  <si>
    <t>COMPRA DE LEITE PARA ABASTECIMENTO DO LACTARIO</t>
  </si>
  <si>
    <t>REMOVEDOR DE CERA, PA CATA LIXO</t>
  </si>
  <si>
    <t>AQUISIÇÃO DE REFIL DE MOP</t>
  </si>
  <si>
    <t>FRIOVIX COMERCIO DE REFRIGERAÇÃO LTDA</t>
  </si>
  <si>
    <t>AQUISICAO DE MATERIAIS DE MANUTENÇÃO</t>
  </si>
  <si>
    <t>TED</t>
  </si>
  <si>
    <t>REEMBOLSO DE DESPESAS</t>
  </si>
  <si>
    <t>AQUISIÇÃO DE BOBINA TERMICA</t>
  </si>
  <si>
    <t xml:space="preserve">CUSTEIO DA EXECUTORA MARÇO/2023 NOVO CONTRATO  </t>
  </si>
  <si>
    <t>REF. MARÇO/2023</t>
  </si>
  <si>
    <t>CREAL, DETERGENTE LIQUIDO, LEITE INTEGRAL</t>
  </si>
  <si>
    <t>VALE TRANSPORTE-ABRIL/2023-CARTÕE PROVISORIOS</t>
  </si>
  <si>
    <t xml:space="preserve">SERVIÇO DE ORGANIZAÇÃO DE FIAÇÕES CX.TELEFONICA </t>
  </si>
  <si>
    <t>FÉRIAS ABRIL/2023</t>
  </si>
  <si>
    <t>PAGAMENTO DE PESSOAL MARÇO/2023 DANIELA MENDES</t>
  </si>
  <si>
    <t>1.6</t>
  </si>
  <si>
    <t>DEVOLUÇÃO PENSÃO ALIMENTICIA GABRIEL TELLES GGARRIDO GILZER</t>
  </si>
  <si>
    <t>PAGAMENTO DE PESSOAL MARÇO/2023 FERNANDA</t>
  </si>
  <si>
    <t>PROPOSTA MBPV2541 MANUTENÇÃO ANUAL DOS GERADORES DE ENERGIA</t>
  </si>
  <si>
    <t>PRESTAÇÃO DE SERVIÇO DE TREINAMENTO E DESENVOLVIMENTO PROFISSSIONAL E GERENCIAL MARÇO/2023</t>
  </si>
  <si>
    <t>PRESTAÇÃO DE SERVIÇOS A GESTÃO EM SAÚDE - MARÇO/2023</t>
  </si>
  <si>
    <t>MANUTENÇÃO MENSAL DA CENTRAL TELEFONICA DIGITAL MARÇO/2023</t>
  </si>
  <si>
    <t>SERVIÇOS PRESTADOS NO MÊS DE MARÇO/2023</t>
  </si>
  <si>
    <t>LICENÇA DE USO SOFTWARE MARÇO/2023</t>
  </si>
  <si>
    <t>GILCIARA ALMEIDA DA SILVA</t>
  </si>
  <si>
    <t>TERMO RESCISÃO</t>
  </si>
  <si>
    <t>RESCISÃO DE CONTRATO DE TRABALHO</t>
  </si>
  <si>
    <t>PATRICIA LUCINDA DOS SANTOS WENCESLAO</t>
  </si>
  <si>
    <t>LUANNA PINHEIRO DA SILVA</t>
  </si>
  <si>
    <t>PENSÃO ALIMENTICIA MARÇO/2023-KAUA BRAYAN MARTINS RESP.RAYANA MARTINS DA CONCEIÇÃO CLAUDINO</t>
  </si>
  <si>
    <t>PENSÃO ALIMENTICIA MARÇO/2023-ANTONELLA CANAVARROS XAVIER RESP.GRAZIELA CANAVARROS RIBEIRO</t>
  </si>
  <si>
    <t xml:space="preserve">SERVIÇOS PRESTADOS -  MARÇO/2023 </t>
  </si>
  <si>
    <t>PENSÃO ALIMENTICIA MARÇO/2023-GABRIELLY OLIVEIRA P TAVARES RESP.SABRINNA OLIVEIRA PINTO</t>
  </si>
  <si>
    <t>PENSÃO ALIMENTICIA MARÇO/2023-BENICIO CANAVARROS XAVIER RESP.GRAZIELA CANAVARROS RIBEIRO</t>
  </si>
  <si>
    <t>DEVOLVIDO - PENSÃO ALIMENTICIA MARÇO/2023-GABRIEL TELLES GARRIDO KILZER RESP.IGOR KILZER SANTOS</t>
  </si>
  <si>
    <t>FUNDO DE GARANTIA POR TEMPO DE SERVIÇO</t>
  </si>
  <si>
    <t>GRRF - PATRICIA LUCINDA DOS SANTOS WENCESLAO</t>
  </si>
  <si>
    <t>PREFEITURA MUNICIPAL DE NITEROI</t>
  </si>
  <si>
    <t>ISS NF 686 ISSA PRESTAÇÃO DE SERVIÇOS MÉDICOS OCUPACIONAIS-JANEIRO/2023</t>
  </si>
  <si>
    <t>ROSIANE DE SOUZA MAGALHÃES</t>
  </si>
  <si>
    <t>PROCEDIMENTOS CIRÚRGICOS PEDIÁTRICOS ELETIVOS DE URGENCIA AMBULATORIAL - MARÇO/2023</t>
  </si>
  <si>
    <t>SERVIÇOS DE ANÁLISE CLÍNICAS  MARÇO/2023</t>
  </si>
  <si>
    <t>SERVIÇOS DE IMAGEM MARÇO/2023</t>
  </si>
  <si>
    <t>SERVIÇOS DE HEMOCULTURA - MARÇO/2023</t>
  </si>
  <si>
    <t>SERVIÇOS DE ANÁLISE CLÍNICAS - FORA DO PACOTE CONTRATADO  MARÇO/2023</t>
  </si>
  <si>
    <t>PRESTAÇÃO DE SERVIÇOS MÉDICOS OCUPACIONAIS-FEVEREIRO/2023</t>
  </si>
  <si>
    <t>AQUISIÇÃO DE COLCHÃO CAS DE OVO</t>
  </si>
  <si>
    <t xml:space="preserve">REF 01/03/2023 A 31/03/2023 - MANUTENÇÃO PREVENTIVA E CORRETIVA EM EQUIPAMENTOS - </t>
  </si>
  <si>
    <t>DEVOLUÇÃO ANGELICA MARIA NUNES DOS SANTOS</t>
  </si>
  <si>
    <t>COMPRA DE MATERIAIS PARA MANUTENÇÃO</t>
  </si>
  <si>
    <t>PEDÁGIOS E ESTACIONAMENTOS - FEVEREIRO/2023</t>
  </si>
  <si>
    <t>GRRF - ANGELICA MARIA NUNES DOS SANTOS GOMES</t>
  </si>
  <si>
    <t>FGTS S/ FOLHA APRENDIZ MARÇO/2023</t>
  </si>
  <si>
    <t xml:space="preserve">GRF </t>
  </si>
  <si>
    <t>FGTS S/ FOLHA MARÇO/2023</t>
  </si>
  <si>
    <t>REFEIÇÕES  DE  MARÇO/2023</t>
  </si>
  <si>
    <t>SERVIÇOS LIMPEZA, CONTRA PISO, IPERMEBEALIZAÇÃO COM MANTE ASFALTICA, CONFECÇÃO MURETAS, FORRO GESSO, PINTURA CENTRO CIRURGICO</t>
  </si>
  <si>
    <t xml:space="preserve">COMPRA DE MEDICAMENTOS PARA ABASTECIMENTO DE FARMÁCIA - </t>
  </si>
  <si>
    <t>LOCAÇÃO UMA CENTRAL DE AR COMPRIMIDO ORÇ.0013/2023</t>
  </si>
  <si>
    <t>DEVOLVIDO - ANGELICA MARIA NUNES DOS SANTOS GOMES</t>
  </si>
  <si>
    <t>HORÁRIO ADICIONAL -CONFORME 1.3 DO TERMO ADITIVO AO CONTRATO DE PRESTAÇÃO DE SERVIÇOS DO HGVF</t>
  </si>
  <si>
    <t>REFEITO - PENSÃO ALIMENTICIA MARÇO/2023-GABRIEL TELLES GARRIDO KILZER RESP.IGOR KILZER SANTOS</t>
  </si>
  <si>
    <t>REFEITO - ANGELICA MARIA NUNES DOS SANTOS GOMES</t>
  </si>
  <si>
    <t>PRESTAÇÃO DE SERVIÇOS MÉDICOS EM CTI MARÇO/2023 R$ 186.084,93</t>
  </si>
  <si>
    <t>PRESTAÇÃO DE SERVIÇOS MÉDICOS:EMERGENCIA PEDIATRICA, UNISSE DE INTERNAÇÃO PEDIATRICA E AMBULATORIO - CONTRATO 003/2021 - MARÇO/2023 R$ 352.962,42</t>
  </si>
  <si>
    <t>PRESTAÇÃO DE SERVIÇOS MÉDICOS:ANESTESIOLOGIA PEDIATRICA - CONTRATO 002/2021 - MARÇO/2023 R$ 60.000,00</t>
  </si>
  <si>
    <t>SERVIÇOS DE SUPERVISÃO DA MANUTENÇÃO - MARÇO/2023</t>
  </si>
  <si>
    <t>MANUTENÇÃO DE AR CONDICIONADO - MARÇO/2023</t>
  </si>
  <si>
    <t>LICENCIAMENTO DE SOFTWARE-MARÇO/2023</t>
  </si>
  <si>
    <t>AQUISIÇÃO DE COPO DESCARTAVEL</t>
  </si>
  <si>
    <t>IMPULSE PRODUTOS HOSPITALARES LTDA</t>
  </si>
  <si>
    <t>COMPRA DE INSUMOS PARA ABASTECIMENTO DO ALMOXARIFADO (SERINGA, COL.PERF.CORTANTE, FILTRO HME)</t>
  </si>
  <si>
    <t>CONSERVAÇÃO MARÇO/2023</t>
  </si>
  <si>
    <t>SERVIÇO DE NEFROLOGIA PRESTADO NO HGVF MAIO/2022</t>
  </si>
  <si>
    <t>SERVIÇOS ESPECIALIZADOS TI PERÍODO: 01/01/2023 A 31/01/2023</t>
  </si>
  <si>
    <t>LOCAÇÃO DE UM VEÍCULO 4 PORTAS, AR CONDICIONADO, DIREÇÃO HIDRAULICA, COR BRANCO COM SGURO E RASTREADOR-MARÇO/2023</t>
  </si>
  <si>
    <t>AUDITORIA FINANCEIRA FISCAL CONTÁBIL - MARÇO/2023</t>
  </si>
  <si>
    <t>MANUTENÇÃO PREVENTIVA CENTRAL DE VÁCUO E AR COMPRIMIDO MARÇO/2023</t>
  </si>
  <si>
    <t xml:space="preserve">CLARO S.A </t>
  </si>
  <si>
    <t xml:space="preserve">PAGAMENTO INDEVIDO (CAP 3.2) TELEFONIA E INTERNET </t>
  </si>
  <si>
    <t>CONTA NET - MARÇO/2023</t>
  </si>
  <si>
    <t xml:space="preserve">DEVOLUÇÃO DA CAP 3.2 - PAGAMENTO INDEVIDO CLARO  TELEFONIA E INTERNET </t>
  </si>
  <si>
    <t>METALCLASS COMERCIO ESQUADRIAS E VIDRO LTDA</t>
  </si>
  <si>
    <t>PARC.02/2 RECORTE PORTÃO DESLIZANTE, DESEMPENO DO PORTÃO E REVISÃO NO MOTOR</t>
  </si>
  <si>
    <t>LOCAÇÃO DE AMBULÂNCIA TIPO UTI MÓVEL - MARÇO/2023</t>
  </si>
  <si>
    <t>PROJETO PESQUISA DE ACOMPANHAMENTO E SATISFAÇÃO PROPOSTA 805/22 MARÇO/2023</t>
  </si>
  <si>
    <t>LOCAÇÃO DE TABLETS  - MARÇO/2023</t>
  </si>
  <si>
    <t>LOCAÇÃO DE DESKTOPS  - MARÇO/2023</t>
  </si>
  <si>
    <t>LOCAÇÃO DE EQUIPAMENTOS MARÇO/2023 - NOTEBOOKS</t>
  </si>
  <si>
    <t>PRESTAÇÃO DE SERVIÇO DE TI - MARÇO/2023</t>
  </si>
  <si>
    <t>HGVF -REPASSE REFERENTE Á 29ª PARCELA DO CONTRATO 05/12/20 A 05/02/2022-ABRIL/2023</t>
  </si>
  <si>
    <t>PRESTAÇÃO DE SERVIÇOS ADVOCATICIOS - MARÇO/2023</t>
  </si>
  <si>
    <t>SERVIÇOS LAVANDERIA COLETAS DIÁRIAS FEVEREIRO/2023</t>
  </si>
  <si>
    <t>202300000000004</t>
  </si>
  <si>
    <t>REFORMAS DE POLTRONAS E SOFAS</t>
  </si>
  <si>
    <t>2.5.2.4</t>
  </si>
  <si>
    <t>INSUMOS PARA ABASTECIMENTO DO ALMOXARIFADO-LENÇOL, FRONHA</t>
  </si>
  <si>
    <t>ANA PAULA GUERREIRO CARDOZO BARBOZA</t>
  </si>
  <si>
    <t xml:space="preserve">PAGAMENTO DE PESSOAL ABRIL/2023 </t>
  </si>
  <si>
    <t>LIMPEZA E ESTERELIZAÇÃO REF. FEVEREIRO/2023</t>
  </si>
  <si>
    <t>INNER REP PLUS LC BIO PROX</t>
  </si>
  <si>
    <t>ANÁLISE DE ALIMENTOS-DATA COLETA: 24/03/2023</t>
  </si>
  <si>
    <t>RITA PIRES DOS SANTOS</t>
  </si>
  <si>
    <t>GRRF - RITA PIRES DOS SANTOS</t>
  </si>
  <si>
    <t>DEVOLVER PARA CONTA PROVISÃO - PAGTOS DO DIA 19/01/2023</t>
  </si>
  <si>
    <t>DEVOLVER PARA CONTA PROVISÃO PAGAMENTOS DO DIA 06/01/2023</t>
  </si>
  <si>
    <t>DEVOLVER PARA CONTA PROVISÃO PAGAMENTOS DO DIA 10/01/2022</t>
  </si>
  <si>
    <t>DEVOLVER PARA CONTA PROVISÃO PAGAMENTOS DO DIA 11/01/2022</t>
  </si>
  <si>
    <t>DEVOLVER PARA CONTA PROVISÃO - PAGTOS NF 588 VITAI + NF 653 VITAI + NF 523 DAVITA</t>
  </si>
  <si>
    <t>DEVOLVER PARA CONTA PROVISÃO - PAGTOS DO DIA 18/01/2023 (15.238,63)</t>
  </si>
  <si>
    <t>DEVOLVER PARA CONTA PROVISÃO - PAGTOS DO DIA  23/01/2023</t>
  </si>
  <si>
    <t>DEVOLVER PARA CONTA PROVISÃO - PAGTOS DO DIA  26/01/2023</t>
  </si>
  <si>
    <t>DEVOLVER PARA CONTA PROVISÃO - PAGTOS DO DIA  27/01/2023</t>
  </si>
  <si>
    <t>DEVOLVER PARA CONTA PROVISÃO - PAGTO TRIBUNAL DE JUSTICA - PROC.NOVA ORIGINAL</t>
  </si>
  <si>
    <t xml:space="preserve">DEVOLVER PARA CONTA PROVISÃO - PAGTO FGTS FOLHA JAN/2023 </t>
  </si>
  <si>
    <t>DEVOLVER PARA CONTA PROVISÃO - PAGTO FÉRIAS R$ 41.129,40 + PAGTOS DIVERSOS R$ 189,107,07</t>
  </si>
  <si>
    <t>HIDRATO DE CLORAL 20% FRASCO 50ML +CARVÃO ATIVADO 5G</t>
  </si>
  <si>
    <t>COMPRESSOR DE GELADEIRA</t>
  </si>
  <si>
    <t xml:space="preserve">MOTOR DE VENTILADOR P/AR CONDICIONADO, MOTOR DO VENTILADOR </t>
  </si>
  <si>
    <t>AQUISIÇÃO DE CANETA, ENVELOPE, FITA PVC</t>
  </si>
  <si>
    <t>COMPRA DE INSUMOS PARA ABASTECIMENTO DO ALMOXARIFADO (SAZONALIDADE)</t>
  </si>
  <si>
    <t>INSUMOS PARA ABASTECIMENTO DO ALMOXARIFADO-BALANÇO HIDRICO, RECEITUARIO, ROTULO SORO (SAZONALIDADE)</t>
  </si>
  <si>
    <t>MANUTENÇÃO PREVENTIVA DO GERADOR DE ENERGIA  MARÇO/2023</t>
  </si>
  <si>
    <t>PLANO DE INTERNET MARÇO/2023</t>
  </si>
  <si>
    <t>COLETA , TRATAMENTO E DESTINAÇÃO FINAL DE RESIDUO INFECTANTE - MARÇO/2023</t>
  </si>
  <si>
    <t>REEMBOLSO COMPRAS CARTÃO FUEL CONTROL - MARÇO/2023</t>
  </si>
  <si>
    <t>81280000008636614.</t>
  </si>
  <si>
    <t>MICHELE RAPOSO MARQUES CUNHA = MICHELE MARQUES DA SILVEIRA PROC.0100406-56.2016.5.01.0247 - 23ª PARCELA</t>
  </si>
  <si>
    <t>CLAUDICEIA SOUZA DE JESUS FELIX PROC.0101077-97.2016.5.01.0241-11ª PARCELA PAGAMENTO EM CONTADE RODRIGUES DA ROCHA E SALGADO DE OLIVEIRA</t>
  </si>
  <si>
    <t>81280000008636444.</t>
  </si>
  <si>
    <t>AMANDA FLORENCIO DE SOUZA PROC.01011245920165010245-7ª PARC.</t>
  </si>
  <si>
    <t>SUPER MEDICO COM. MAT. MED. HOSP LTDA</t>
  </si>
  <si>
    <t>ANA PAULA DE SOUZA AZEVEDO</t>
  </si>
  <si>
    <t>COMPRA DE INSUMOS PARA ABASTECIMENTO DO ALMOXARIFADO DO HGVF (SAZONALIDADE)</t>
  </si>
  <si>
    <t>GRRF - ANA PAULA DE SOUZA AZEVEDO</t>
  </si>
  <si>
    <t>DANIELE LOPES MACHADO</t>
  </si>
  <si>
    <t>81280000008502600.</t>
  </si>
  <si>
    <t>ADRIANO JORGE NEPOMUCENO 4ª PARCELA</t>
  </si>
  <si>
    <t>FRASCO PLASTICO C/BORRIFADOR, INSETICIDA</t>
  </si>
  <si>
    <t>LAUDOS ELETROCEFALOGRAMA REF. MARÇO/2023</t>
  </si>
  <si>
    <t>COMPRA DE INSUMOS PARA ABASTECIMENTO DO ALMOXARIFADO (ATAD.CREPE)</t>
  </si>
  <si>
    <t>PIS-COFINS-CSLL NF 202300000000011 JVA SERVIÇOS DE ANÁLISE CLÍNICAS - FORA DO PACOTE CONTRATADO  FEVEREIRO/2023</t>
  </si>
  <si>
    <t>INSS SOB FOLHA  MARÇO/2023</t>
  </si>
  <si>
    <t>IRRF SOB NF 202200000234 NEPHRON SERVIÇO DE NEFROLOGIA</t>
  </si>
  <si>
    <t>PIS-COFINS-CSLL NF 202300000000019 NEV PRESTAÇÃO DE SERVIÇOS MÉDICOS EM CTI FEVEREIRO/2023</t>
  </si>
  <si>
    <t>IRRF NF 202300000000010 JVA SERVIÇOS DE IMAGEM FEVEREIRO/2023</t>
  </si>
  <si>
    <t>PIS-COFINS-CSLL NF 202300000000012 JVA SERVIÇOS DE HEMOCULTURA - FEVEREIRO/2023</t>
  </si>
  <si>
    <t>PIS-COFINS-CSLL NF 202300000000021 NEV PRESTAÇÃO DE SERVIÇOS MÉDICOS:ANESTESIOLOGIA PEDIATRICA - CONTRATO 002/2021 - FEVEREIRO/2023</t>
  </si>
  <si>
    <t>IRRF NF 202300000000021 NEV PRESTAÇÃO DE SERVIÇOS MÉDICOS:ANESTESIOLOGIA PEDIATRICA - CONTRATO 002/2021 - FEVEREIRO/2023</t>
  </si>
  <si>
    <t>INSS NF 202300000000205 MEDSHORE SERV.LOCAÇÃO DE AMBULÂNCIA TIPO UTI MÓVEL - FEVEREIRO/2023</t>
  </si>
  <si>
    <t>IRRF NF 202300000000020 NEV PRESTAÇÃO DE SERVIÇOS MÉDICOS:EMERGENCIA PEDIATRICA, UNISSE DE INTERNAÇÃO PEDIATRICA E AMBULATORIO - CONTRATO 003/2021 - FEVEREIRO/2023</t>
  </si>
  <si>
    <t xml:space="preserve">IR RESCISÃO-MARÇO/2023 </t>
  </si>
  <si>
    <t>IRRF NF 839 HTS PRESTAÇÃO DE SERVIÇO DE TI - FEVEREIRO/2023</t>
  </si>
  <si>
    <t>IR FÉRIAS-MARÇO/2023 (PROVISÃO)</t>
  </si>
  <si>
    <t>PIS-COFINS-CSLL NF 202300000000010 JVA SERVIÇOS DE IMAGEM FEVEREIRO/2023</t>
  </si>
  <si>
    <t>PIS-COFINS-CSLL  NF 202200000000749 VITAI SERVIÇOS ESPECIALIZADOS TI PERÍODO: 01/11/2022 A 30/11/2022</t>
  </si>
  <si>
    <t>IRRF NF 12805 1 A KJP LOG.COLETA , TRATAMENTO E DESTINAÇÃO FINAL DE RESIDUO INFECTANTE - FEVEREIRO/2023</t>
  </si>
  <si>
    <t>IRRF NF 202300000000011 JVA SERVIÇOS DE ANÁLISE CLÍNICAS - FORA DO PACOTE CONTRATADO  FEVEREIRO/2023</t>
  </si>
  <si>
    <t>PIS-COFINS-CSLL NF 202300000000009 JVA SERVIÇOS DE ANÁLISE CLÍNICAS  FEVEREIRO/2023</t>
  </si>
  <si>
    <t>IR S/FOLHA FEVEREIRO/2023</t>
  </si>
  <si>
    <t>IRRF NF 202300000000009 JVA SERVIÇOS DE ANÁLISE CLÍNICAS  FEVEREIRO/2023</t>
  </si>
  <si>
    <t>PIS-COFINS-CSLL  NF 202300000000020 NEV PRESTAÇÃO DE SERVIÇOS MÉDICOS:EMERGENCIA PEDIATRICA, UNISSE DE INTERNAÇÃO PEDIATRICA E AMBULATORIO - CONTRATO 003/2021 - FEVEREIRO/2023</t>
  </si>
  <si>
    <t>IRRF NF 202300000000012 JVA SERVIÇOS DE HEMOCULTURA - FEVEREIRO/2023</t>
  </si>
  <si>
    <t>PIS-COFINS-CSLL NF 12805 1 A KJP LOG.COLETA , TRATAMENTO E DESTINAÇÃO FINAL DE RESIDUO INFECTANTE - FEVEREIRO/2023</t>
  </si>
  <si>
    <t>IR S/FOLHA-FEVEREIRO/2023 -AUTONOMOS</t>
  </si>
  <si>
    <t>PIS-COFINS-CSLL SOB NF 2022000000234  NEPHRON SERVIÇO DE NEFROLOGIA</t>
  </si>
  <si>
    <t>IRRF NF 202200000000749 VITAI SERVIÇOS ESPECIALIZADOS TI PERÍODO: 01/11/2022 A 30/11/2022</t>
  </si>
  <si>
    <t>PIS-COFINS-CSLL NF 839 HTS PRESTAÇÃO DE SERVIÇO DE TI - FEVEREIRO/2023</t>
  </si>
  <si>
    <t>IRRF NF 202300000000019 NEV PRESTAÇÃO DE SERVIÇOS MÉDICOS EM CTI FEVEREIRO/2023</t>
  </si>
  <si>
    <t>LUIZ FERNANDO DE VASCONCELLOS SILVEIRA</t>
  </si>
  <si>
    <t>PRESTAÇÃO DE SERVIÇOS DE LOCAÇÃO DE IMPRESSORAS MULTIFUNCIONAIS PERIODO: MARÇO/2023</t>
  </si>
  <si>
    <t>INGRID TEIXEIRA DE SOUZA MARQUES</t>
  </si>
  <si>
    <t>VALE TRANSPORTE-MAIO/2023  MENSAL</t>
  </si>
  <si>
    <t>PROVISÃO PIS FOLHA MARÇO/2023</t>
  </si>
  <si>
    <t>PIS S/FOLHA MARÇO/2023</t>
  </si>
  <si>
    <t>AQUISIÇÃO COPO DESCARTAVEL + PAPEL A4</t>
  </si>
  <si>
    <t>AQUISIÇÃO DE PAPEL A4</t>
  </si>
  <si>
    <t>VANESSA PERES CARDOSO PIMENTEL</t>
  </si>
  <si>
    <t>COMPRA DE INSUMOS PARA ABASTECIMENTO DA ALMOXARIFADO (PAPEL HIGIENICO ROLÃO, PAPEL TOALHA, SABONETE LIQUIDO)</t>
  </si>
  <si>
    <t>MATHEUS DE ALMEIDA GOMES</t>
  </si>
  <si>
    <t>SERVIÇOS LAVANDERIA COLETAS DIÁRIAS MARÇO/2023 PARC.01/2 R$ 22.918,50 (EM SUBSTITUIÇÃO DA NF 1387-CANCELADA)</t>
  </si>
  <si>
    <t>ISS NF 1648 CSM SERVIÇOS UTI-IMPERMEABILIZAÇÃO DA LAJE E PISOS DA CASA DE MÁQUINAS, ESTRUTURA, COBERTURA, FECHAMENTO DE CALHAS</t>
  </si>
  <si>
    <t>LIMPEZA E ESTERELIZAÇÃO REF. MARÇO/2023</t>
  </si>
  <si>
    <t>LOCAÇÃO DE EQUIPAMENTO SIST ÓXIDO NITRICO NOX G SE</t>
  </si>
  <si>
    <t>LOCAÇÃO DE CILINDROS</t>
  </si>
  <si>
    <t>LOCAÇÃO DE TANQUES OXIGENIO LIQUIDO MEDICINAL</t>
  </si>
  <si>
    <t>CRÉDITO INDEVIDO COMERCIAL BRASIL NF 1573 (ERRADO HMAR CORRETO ESPECIALIDADES ANGRA)</t>
  </si>
  <si>
    <t>TRANSDUTOR PRESSAO DESCARTAVEL TRUWAVE</t>
  </si>
  <si>
    <t>REBECA DA SILVA CARVALHO</t>
  </si>
  <si>
    <t>CASSIA ARIANA LIMA DA GLORIA</t>
  </si>
  <si>
    <t>AQUISIÇÃO DE CANETA, ENVELOPE, FITA, GRMPEADOR, PILHA, PRANCHETA, PASTA L A4, PASTA SANFONADA</t>
  </si>
  <si>
    <t>AQUISICAO INSUMOS (ESCOVA PLASTICA, SACO LIXO)</t>
  </si>
  <si>
    <t>COMPRA DE INSUMOS PARA ABASTECIMENTO DA HIGIENIZAÇÃO DO HGVF</t>
  </si>
  <si>
    <t>COMPRA DE MEDICAMENTOS PARA ABASTECIMENTO DA FARMACIA DO HGVF (SAZONALIDADE)</t>
  </si>
  <si>
    <t xml:space="preserve">PARCELAMENTO (PERT) INSS 62519952  - PARCELA 64 ABRIL/2023 </t>
  </si>
  <si>
    <t xml:space="preserve">PARCELAMENTO INSS - 02110001200201973372340  DOC.07.03.23048.1742440 PARC.03 ABRIL/2023 </t>
  </si>
  <si>
    <t>PARCELAMENTO PREVIDENCIÁRIO 02110001200375137492216  07.03.23037.2289917-0 (INSS JAN/22 A JUN/22) - PARC.09</t>
  </si>
  <si>
    <t>PARCELAMENTO PGFN 6521843 ABRIL/2023 PARC.10 (IR-CSLL-COFINS-PIS PASEP)</t>
  </si>
  <si>
    <t>80918 DÉB.CC</t>
  </si>
  <si>
    <t xml:space="preserve">69 PARCELA  1708 E 5952 00910001300051328091893 </t>
  </si>
  <si>
    <t xml:space="preserve">PARCELAMENTO PREVIDENCIÁRIO 02110001200005484812288 (INSS NOV/2021 E DEZ/2021) - PARC.14/60 </t>
  </si>
  <si>
    <t>DANIELA MENDES</t>
  </si>
  <si>
    <t xml:space="preserve">PAGAMENTO INDEVIDO - DEVOLUÇÃO P/COMERCIAL BRASIL </t>
  </si>
  <si>
    <t>ESTORNO DE LANÇAMENTO</t>
  </si>
  <si>
    <t>HGVF -REPASSE REFERENTE Á 27ª PARCELA DO CONTRATO 05/12/20 A 05/02/2022-FEVEREIRO/2023</t>
  </si>
  <si>
    <t>TARIFA BANCARIA PAGFOR TED</t>
  </si>
  <si>
    <t>FÉRIAS MARÇO/2023</t>
  </si>
  <si>
    <t>LICENÇA DE USO SOFTWARE DEZEMBRO/2022</t>
  </si>
  <si>
    <t>COMPRA DE INSUMOS (RECEITUARIO, BALANÇO HIDRICO)</t>
  </si>
  <si>
    <t xml:space="preserve">CUSTEIO DA EXECUTORA FEVEREIRO/2023 NOVO CONTRATO  </t>
  </si>
  <si>
    <t>DEVOLUÇÃO DE FOLHA DE PAGAMENTO FEV/2023</t>
  </si>
  <si>
    <t>PAGAMENTO DE PESSOAL FEVEREIRO/2023 R$ 297.574,85 + AUTONOMOS R$ 5.149,19 + BONUS CAP 3.2 E ANGRA R$ 3.784,20 = 306.508,24 DIF.A MAIOR 578,93</t>
  </si>
  <si>
    <t xml:space="preserve">COMPRA DE MATERIAL PARA USO DE MANUTENÇÃO  </t>
  </si>
  <si>
    <t>COMPRA DE CORRELATOS</t>
  </si>
  <si>
    <t>JANAINA ALBUQUERQUE MARTINS ZANIBONE</t>
  </si>
  <si>
    <t>ISS NF 662 ISSA PRESTAÇÃO DE SERVIÇOS MÉDICOS OCUPACIONAIS-DEZEMBRO/2022</t>
  </si>
  <si>
    <t>PAGAMENTO DE PESSOAL FEVEREIRO/2023 R$ 941.653,53 + AUTONOMOS R$ 7.774,13 + BONUS CAP 3.2 E ANGRA R$ 14.121,94 = 963.549,60</t>
  </si>
  <si>
    <t>PRESTAÇÃO DE SERVIÇOS MÉDICOS OCUPACIONAIS-JANEIRO/2023</t>
  </si>
  <si>
    <t>CILINDRO AR SINTETICO MEDICINAL</t>
  </si>
  <si>
    <t>LICENÇA DE USO SOFTWARE JANEIRO/2023</t>
  </si>
  <si>
    <t>MANUTENÇÃO MENSAL DA CENTRAL TELEFONICA DIGITAL FEVEREIRO/2023</t>
  </si>
  <si>
    <t>FARMACIA SILVA JUNIOR LTDA</t>
  </si>
  <si>
    <t xml:space="preserve">FOLHA </t>
  </si>
  <si>
    <t>PAGAMENTO DE PESSOAL FEVEREIRO/2023 PAGTO DO VALOR CORRETO</t>
  </si>
  <si>
    <t>AQUISICAO INSUMOS (ALCOOL, AVENTAL, BALDE, DETERGENTE, DISPENSER ASBONETE, TOALHA, HPOCLORITO, LIXEIRA, LUVA)</t>
  </si>
  <si>
    <t>AQUISIÇÃO LEITE P/ABASTECIMENTO LACTÁRIO</t>
  </si>
  <si>
    <t>DIVERSOS MATERIAIS PARA USO DE MANUTENÇÃO</t>
  </si>
  <si>
    <t>AQUISICAO INSUMOS (AÇUCAR, CAFÉ, SABONETE, SACO LIXO)</t>
  </si>
  <si>
    <t>AQUISIÇÃO DE MASCARA DESCARTAVEL</t>
  </si>
  <si>
    <t>COMPRA DE MATERIAL DE ESCRITORIO/PAPELARIA</t>
  </si>
  <si>
    <t>PENSÃO ALIMENTICIA FEVEREIRO/2023-ANTONELLA CANAVARROS XAVIER RESP.GRAZIELA CANAVARROS RIBEIRO</t>
  </si>
  <si>
    <t>PENSÃO ALIMENTICIA FEVEREIRO/2023-BENICIO CANAVARROS XAVIER RESP.GRAZIELA CANAVARROS RIBEIRO</t>
  </si>
  <si>
    <t>PENSÃO ALIMENTICIA FEVEREIRO/2023-KAUA BRAYAN MARTINS RESP.RAYANA MARTINS DA CONCEIÇÃO CLAUDINO</t>
  </si>
  <si>
    <t>PENSÃO ALIMENTICIA FEVEREIRO/2023-GABRIELLY OLIVEIRA P TAVARES RESP.SABRINNA OLIVEIRA PINTO</t>
  </si>
  <si>
    <t>LICENÇA DE USO SOFTWARE FEVEREIRO/2023</t>
  </si>
  <si>
    <t>PRESTAÇÃO DE SERVIÇO DE TREINAMENTO E DESENVOLVIMENTO PROFISSSIONAL E GERENCIAL FEVEREIRO/2023</t>
  </si>
  <si>
    <t>PRESTAÇÃO DE SERVIÇOS A GESTÃO EM SAÚDE - FEVEREIRO/2023</t>
  </si>
  <si>
    <t xml:space="preserve">SERVIÇOS PRESTADOS -  FEVEREIRO/2023 </t>
  </si>
  <si>
    <t>SERVIÇOS PRESTADOS NO MÊS DE FEVEREIRO/2023</t>
  </si>
  <si>
    <t>SERVIÇOS DE SUPERVISÃO DA MANUTENÇÃO - FEVEREIRO/2023</t>
  </si>
  <si>
    <t>MANUTENÇÃO DE AR CONDICIONADO - FEVEREIRO/2023</t>
  </si>
  <si>
    <t>SERVIÇOS ESPECIALIZADOS TI PERÍODO: 01/11/2022 A 30/11/2022</t>
  </si>
  <si>
    <t>SERVIÇO DE NEFROLOGIA PRESTADO NO HGVF ABRIL/2022</t>
  </si>
  <si>
    <t>SERVIÇOS LAVANDERIA COLETAS DIÁRIAS JANEIRO/2023</t>
  </si>
  <si>
    <t>PAGAMENTO DE PESSOAL FEVEREIRO/2023 COMPLEMENTAR</t>
  </si>
  <si>
    <t>LIMPEZA E ESTERELIZAÇÃO REF. JANEIRO/2023</t>
  </si>
  <si>
    <t>LOCAÇÃO DE 3 TABLES FEVEREIRO/2023</t>
  </si>
  <si>
    <t>PRESTAÇÃO DE SERVIÇO DE TI - FEVEREIRO/2023</t>
  </si>
  <si>
    <t>LOCAÇÃO DE DESKTOPS  - FEVEREIRO/2023</t>
  </si>
  <si>
    <t>LOCAÇÃO DE EQUIPAMENTOS FEVEREIRO/2023</t>
  </si>
  <si>
    <t>LOCAÇÃO DE DESKTOPS - JANEIRO/2023</t>
  </si>
  <si>
    <t>LOCAÇÃO DE EQUIPAMENTOS JANEIRO/2023</t>
  </si>
  <si>
    <t>AQUISIÇÃO DE GUARDANAPO + LEITE INTEGRAL</t>
  </si>
  <si>
    <t>REF. FEVEREIRO/2023</t>
  </si>
  <si>
    <t>LICENCIAMENTO DE SOFTWARE-FEVEREIRO/2023</t>
  </si>
  <si>
    <t>PRESTAÇÃO DE SERVIÇOS MÉDICOS:ANESTESIOLOGIA PEDIATRICA - CONTRATO 002/2021 - FEVEREIRO/2023</t>
  </si>
  <si>
    <t>202300000000002</t>
  </si>
  <si>
    <t>REFORMAS DE POLTRONAS E CADEIRAS</t>
  </si>
  <si>
    <t>PRESTAÇÃO DE SERVIÇOS MÉDICOS EM CTI FEVEREIRO/2023</t>
  </si>
  <si>
    <t>AUDITORIA FINANCEIRA FISCAL CONTÁBIL - FEVEREIRO/2023</t>
  </si>
  <si>
    <t>LIXEIRA TIPO GARI C/RODA E PEDAL</t>
  </si>
  <si>
    <t>CERA, DESENGRAXANTE, DESINFETANTE, POLLYCLEAN, RODO, BALDE</t>
  </si>
  <si>
    <t>FGTS S/ FOLHA APRENDIZ FEVEREIRO/2023</t>
  </si>
  <si>
    <t>FGTS S/ FOLHA FEVEREIRO/2023</t>
  </si>
  <si>
    <t>PROCEDIMENTOS CIRÚRGICOS PEDIÁTRICOS ELETIVOS DE URGENCIA AMBULATORIAL - FEVEREIRO/2023</t>
  </si>
  <si>
    <t>SERVIÇOS DE ANÁLISE CLÍNICAS  FEVEREIRO/2023</t>
  </si>
  <si>
    <t>SERVIÇOS DE IMAGEM FEVEREIRO/2023</t>
  </si>
  <si>
    <t>SERVIÇOS DE HEMOCULTURA - FEVEREIRO/2023</t>
  </si>
  <si>
    <t>SERVIÇOS DE ANÁLISE CLÍNICAS - FORA DO PACOTE CONTRATADO  FEVEREIRO/2023</t>
  </si>
  <si>
    <t>PRESTAÇÃO DE SERVIÇOS MÉDICOS:EMERGENCIA PEDIATRICA, UNISSE DE INTERNAÇÃO PEDIATRICA E AMBULATORIO - CONTRATO 003/2021 - FEVEREIRO/2023</t>
  </si>
  <si>
    <t>REEMBOLSO DE DESPESAS 08/02/2023 A 28/02/2023</t>
  </si>
  <si>
    <t>MILENA GONÇALVES DA SILVA</t>
  </si>
  <si>
    <t>CONSERVAÇÃO FEVEREIRO/2023</t>
  </si>
  <si>
    <t>PRESTAÇÃO DE SERVIÇOS ADVOCATICIOS - FEVEREIRO/2023</t>
  </si>
  <si>
    <t>CONTA NET - FEVEREIRO/2023</t>
  </si>
  <si>
    <t>LOCAÇÃO DE UM VEÍCULO 4 PORTAS, AR CONDICIONADO, DIREÇÃO HIDRAULICA, COR BRANCO COM SGURO E RASTREADOR-FEVEREIRO/2023</t>
  </si>
  <si>
    <t>LOCAÇÃO DE AMBULÂNCIA TIPO UTI MÓVEL - FEVEREIRO/2023</t>
  </si>
  <si>
    <t>ANÁLISE DE ALIMENTOS DATA COLETA 11/02/2023</t>
  </si>
  <si>
    <t>PARC.01/2 RECORTE PORTÃO DESLIZANTE, DESEMPENO DO PORTÃO E REVISÃO NO MOTOR</t>
  </si>
  <si>
    <t>PROJETO PESQUISA DE ACOMPANHAMENTO E SATISFAÇÃO PROPOSTA 805/22 FEVEREIRO/2023</t>
  </si>
  <si>
    <t>REFEIÇÕES  DE  FEVEREIRO/2023</t>
  </si>
  <si>
    <t>MANUTENÇÃO PREVENTIVA CENTRAL DE VÁCUO E AR COMPRIMIDO FEVEREIRO/2023</t>
  </si>
  <si>
    <t>OFERTA CONJUNTA CLARO MIX/CLARO LIFE ILIMITADO 3GB APLICATIVOS DIGITAIS PJ BONUS DE INTERNET TURBO 2GB - JANEIRO/2023</t>
  </si>
  <si>
    <t>FARINHA LACTEA, ALIMENTO COM SOJA</t>
  </si>
  <si>
    <t>MANUTENÇÃO PREVENTIVA DO GERADOR DE ENERGIA  FEVEREIRO/2023</t>
  </si>
  <si>
    <t>PLANO DE INTERNET FEVEREIRO/2023</t>
  </si>
  <si>
    <t>INSTALAÇAO DE 5 NOVOS RAMAIS</t>
  </si>
  <si>
    <t>LOCAÇÃO DE CILINDROS AR SINTETICO E OXIGENIO GASOSO</t>
  </si>
  <si>
    <t>SIBERIANO COM DE PEÇAS DE REFRIGERAÇÃO</t>
  </si>
  <si>
    <t>VALVULA ESF.MOT.ON-OFF 1"KV7,5 220V V3TFG2D25</t>
  </si>
  <si>
    <t>ADRIANO JORGE NEPOMUCENO 3ª PARCELA</t>
  </si>
  <si>
    <t>81280000008502227.</t>
  </si>
  <si>
    <t>MICHELE RAPOSO MARQUES CUNHA = MICHELE MARQUES DA SILVEIRA PROC.0100406-56.2016.5.01.0247 - 22ª PARCELA</t>
  </si>
  <si>
    <t>81280000008502430.</t>
  </si>
  <si>
    <t>AMANDA FLORENCIO DE SOUZA PROC.01011245920165010245-6ª PARC.</t>
  </si>
  <si>
    <t>PORA VIDRO TEMPERADO INCOLOR</t>
  </si>
  <si>
    <t>LAUDOS ELETROCEFALOGRAMA REF. FEVEREIRO/2023</t>
  </si>
  <si>
    <t>PIS-COFINS-CSLL NF 202200000000700 VITAI SERVIÇOS ESPECIALIZADOS TI PERÍODO: 01/10/2022 A 31/10/2022</t>
  </si>
  <si>
    <t>PIS-COFINS-CSLL NF 202300000000012 NEV PRESTAÇÃO DE SERVIÇOS MÉDICOS EM CTI JANEIRO/2023</t>
  </si>
  <si>
    <t>IR S/FOLHA-JANEIRO/2023 -AUTONOMOS</t>
  </si>
  <si>
    <t>PIS-COFINS-CSLL  NF 202300000000005 JVA SERVIÇOS DE ANÁLISE CLÍNICAS  JANEIRO/2023</t>
  </si>
  <si>
    <t>IRRF NF 20230000000007 JVA SERVIÇOS DE ANÁLISE CLÍNICAS - FORA DO PACOTE CONTRATADO  JANEIRO/2023</t>
  </si>
  <si>
    <t>IRRF NF 2023 00000000011 NEV PRESTAÇÃO DE SERVIÇOS MÉDICOS:EMERGENCIA PEDIATRICA, UNISSE DE INTERNAÇÃO PEDIATRICA E AMBULATORIO - CONTRATO 003/2021 - JANEIRO/2023</t>
  </si>
  <si>
    <t>IRRF NF 202300000000010 NEV PRESTAÇÃO DE SERVIÇOS MÉDICOS:ANESTESIOLOGIA PEDIATRICA - CONTRATO 002/2021 - JANEIRO/2023</t>
  </si>
  <si>
    <t>IRRF SOB NF 137  EPHRON CARE SERVIÇO DE NEFROLOGIA</t>
  </si>
  <si>
    <t>PIS-COFINS-CSLL NF 202300000000008 JVA SERVIÇOS DE HEMOCULTURA - JANEIRO/2023</t>
  </si>
  <si>
    <t>PIS-COFINS-CSLL NF 825 HTS PRESTAÇÃO DE SERVIÇO DE TI - JANEIRO/2023</t>
  </si>
  <si>
    <t>IRRF NF 202200000000700 VITAI SERVIÇOS ESPECIALIZADOS TI PERÍODO: 01/10/2022 A 31/10/2022</t>
  </si>
  <si>
    <t>PIS-COFINS-CSLL NF 202300000000010 NEV PRESTAÇÃO DE SERVIÇOS MÉDICOS:ANESTESIOLOGIA PEDIATRICA - CONTRATO 002/2021 - JANEIRO/2023</t>
  </si>
  <si>
    <t>PIS-COFINS-CSLL NF 20230000000007 JVA SERVIÇOS DE ANÁLISE CLÍNICAS - FORA DO PACOTE CONTRATADO  JANEIRO/2023</t>
  </si>
  <si>
    <t>IRRF NF 825 HTS PRESTAÇÃO DE SERVIÇO DE TI - JANEIRO/2023</t>
  </si>
  <si>
    <t>IRRF NF 202300000000012 NEV PRESTAÇÃO DE SERVIÇOS MÉDICOS EM CTI JANEIRO/2023</t>
  </si>
  <si>
    <t>PIS-COFINS-CSLL SOB NF 137 NEPHRON CARE SERVIÇO DE NEFROLOGIA</t>
  </si>
  <si>
    <t>PIS-COINS-CSLL NF 20230000000006 JVA SERVIÇOS DE IMAGEM JANEIRO/2023</t>
  </si>
  <si>
    <t>INSS SOB FOLHA  FEVEREIRO/2023</t>
  </si>
  <si>
    <t>INSS NF 202300000000106 MEDSHORE SERV.LOCAÇÃO DE AMBULÂNCIA TIPO UTI MÓVEL - JANEIRO/2023</t>
  </si>
  <si>
    <t xml:space="preserve">IR FÉRIAS-MARÇO/2023 </t>
  </si>
  <si>
    <t>IR S/FOLHA JANEIRO/2023</t>
  </si>
  <si>
    <t xml:space="preserve">IR RESCISÃO-FEVEREIRO/2023 </t>
  </si>
  <si>
    <t>IRRF NF 202300000000008 JVA SERVIÇOS DE HEMOCULTURA - JANEIRO/2023</t>
  </si>
  <si>
    <t>IRRF NF 20230000000006 JVA SERVIÇOS DE IMAGEM JANEIRO/2023</t>
  </si>
  <si>
    <t>IRRF NF 202300000000005 JVA SERVIÇOS DE ANÁLISE CLÍNICAS  JANEIRO/2023</t>
  </si>
  <si>
    <t>PIS-COFINS-CSLL NF 2023 00000000011 NEV PRESTAÇÃO DE SERVIÇOS MÉDICOS:EMERGENCIA PEDIATRICA, UNISSE DE INTERNAÇÃO PEDIATRICA E AMBULATORIO - CONTRATO 003/2021 - JANEIRO/2023</t>
  </si>
  <si>
    <t>114192930/032023</t>
  </si>
  <si>
    <t>OFERTA CONJUNTA CLARO MIX/CLARO LIFE ILIMITADO 3GB APLICATIVOS DIGITAIS PJ BONUS DE INTERNET TURBO 2GB - FEVEREIRO/2023(DIFERENÇA DE PAGAMENTO EM ATRASO)</t>
  </si>
  <si>
    <t>PRESTAÇÃO DE SERVIÇOS DE LOCAÇÃO DE IMPRESSORAS MULTIFUNCIONAIS PERIODO: FEVEREIRO/2023</t>
  </si>
  <si>
    <t>COMPRA DE INSUMOS PARA ABASTECIMENTO DO ALMOXARIFADO-DEVOLVIDO NO DIA 29/08/2022  R$ 30,00 PAGO A MAIOR</t>
  </si>
  <si>
    <t>202300000000003</t>
  </si>
  <si>
    <t>THAIS MARQUES DE OLIVEIRA</t>
  </si>
  <si>
    <t xml:space="preserve">JESSICA DANIELE DE ABREU FERREIRA </t>
  </si>
  <si>
    <t>LUCIANA VERGILIO DE AZEVEDO</t>
  </si>
  <si>
    <t>DEVOLUÇÃO RESCISÃO - MILENA VIEIRA DA SILVA FLOR</t>
  </si>
  <si>
    <t>VALE TRANSPORTE-ABRIL/2023  MENSAL</t>
  </si>
  <si>
    <t>MARIANA LINS JAGUARY</t>
  </si>
  <si>
    <t>MILLENA VIEIRA DA SILVA FLOR</t>
  </si>
  <si>
    <t>PAGAMENTO DEVOLVIDO DIA 23/03/2023 RESCISÃO DE CONTRATO DE TRABALHO</t>
  </si>
  <si>
    <t>CLAIR FERNANDES DOS SANTOS</t>
  </si>
  <si>
    <t>ROSILENE BAPTISTA DE OLIVEIRA</t>
  </si>
  <si>
    <t>SUELEN CORREA DA SILVEIRA</t>
  </si>
  <si>
    <t>HGVF -REPASSE REFERENTE Á 28ª PARCELA DO CONTRATO 05/12/20 A 05/02/2022-MARÇO/2023</t>
  </si>
  <si>
    <t>PIS S/FOLHA FEVEREIRO/2023</t>
  </si>
  <si>
    <t>REFEITO - RESCISÃO DE CONTRATO DE TRABALHO</t>
  </si>
  <si>
    <t>RESGATE INEST FACIL</t>
  </si>
  <si>
    <t>MOP LIMPA EXTENSIVEL, INSETICIDA</t>
  </si>
  <si>
    <t>CARTAO FUEL CONTROL FEVEREIRO/2023</t>
  </si>
  <si>
    <t>COLETA , TRATAMENTO E DESTINAÇÃO FINAL DE RESIDUO INFECTANTE - FEVEREIRO/2023</t>
  </si>
  <si>
    <t>AQUISIÇÃO DE MATERIAL DE INSUMOS DE ESCRITÓRIO</t>
  </si>
  <si>
    <t>SERVIÇOS UTI-IMPERMEABILIZAÇÃO DA LAJE E PISOS DA CASA DE MÁQUINAS, ESTRUTURA, COBERTURA, FECHAMENTO DE CALHAS</t>
  </si>
  <si>
    <t xml:space="preserve">REF 01/02/2023 A 28/02/2023 - MANUTENÇÃO PREVENTIVA E CORRETIVA EM EQUIPAMENTOS - </t>
  </si>
  <si>
    <t>BOBINA PLASTICA PICOTDA</t>
  </si>
  <si>
    <t>AQUISIÇÃO DE PAPELARIA</t>
  </si>
  <si>
    <t>LEA DANIELA MARQUES TEIXEIRA</t>
  </si>
  <si>
    <t>COMPRA DE INSUMOS (RECEITUARIO, SORO, BALANÇO HIDRICO)</t>
  </si>
  <si>
    <t>MANUTENÇÃO DE ELEVADOR FEVEREIRO/2023</t>
  </si>
  <si>
    <t>AQUISIÇÃO DE AÇUCAR, BOM AR, DESINFETANTE, DTERGENTE, ESPONJA, FILTRO, FLANELA, LEITE</t>
  </si>
  <si>
    <t>AQUISIÇÃO DE CLORO, COPO P/ÁGUA 200ML CX.500</t>
  </si>
  <si>
    <t>CONSELHO REGIONAL DE FARMÁCIA</t>
  </si>
  <si>
    <t>230471241/00</t>
  </si>
  <si>
    <t>ANUIDADE 2023</t>
  </si>
  <si>
    <t xml:space="preserve">PAGAMENTO DE PROJETO DE JOVEM APRENDIZ  MARÇO/2023 </t>
  </si>
  <si>
    <t>AQUISIÇÃO DE PAPEL A4 REPORT PREMIUM</t>
  </si>
  <si>
    <t xml:space="preserve">PARCELAMENTO (PERT) INSS - PARCELA 63 MARÇO/2023 </t>
  </si>
  <si>
    <t>PARCELAMENTO PGFN SISPAR REF.6521843 FEVEREIRO/2023 PARC.10 (IR-CSLL-COFINS-PIS PASEP)</t>
  </si>
  <si>
    <t>PARCELAMENTO PREVIDENCIÁRIO 07.03.23074.8482523-2 (INSS JAN/22 A JUN/22) - PARC.08</t>
  </si>
  <si>
    <t xml:space="preserve">PARCELAMENTO INSS - 02110001200201973372340  DOC.07.03.23048.1742440 PARC.02 MARÇO/2023 </t>
  </si>
  <si>
    <t>69 PARCELA  1708 E 5952 DÉB.CC</t>
  </si>
  <si>
    <t>PARCELAMENTO PREVIDENCIÁRIO  (INSS NOV/2021 E DEZ/2021) - PARC.14/60  DÉB.CC</t>
  </si>
  <si>
    <t>AQUISIÇÃO DE MATERIAIS HOSPITALARES</t>
  </si>
  <si>
    <t>PROVISÃO PENSÃO ALIMENTICIA KAUA BRAYAN MARTINS</t>
  </si>
  <si>
    <t xml:space="preserve">HIDRATO DE CLORAL 20% FRASCO 50ML </t>
  </si>
  <si>
    <t>PENSÃO ALIMENTICIA FÉRIAS FEVEREIRO/2023-KAUA BRAYAN MARTINS RESP.RAYANA MARTINS DA CONCEIÇÃO CLAUDINO</t>
  </si>
  <si>
    <t>REF. JANEIRO/2023</t>
  </si>
  <si>
    <t xml:space="preserve">3.13 </t>
  </si>
  <si>
    <t>RESGATE DED FUNDOS MAX DI PROVISÃO RESCISÃO JUILIANA DOS SANTOS RIVEIRO</t>
  </si>
  <si>
    <t>AQUISICAO INSUMOS (LUVA, PA COLETORA, VASSOURA, HIPOCLORITO)</t>
  </si>
  <si>
    <t>JULIANA DOS SANTOS RIBEIRO</t>
  </si>
  <si>
    <t>ISS NF 631 ISSA PRESTAÇÃO DE SERVIÇOS MÉDICOS OCUPACIONAIS-NOVEMBRO/2022</t>
  </si>
  <si>
    <t>COMPRA DE INSUMOS PARA ABASTECIMENTO DO ALMOXARIFADO (MATERIAL DE ESCRITÓRIO)</t>
  </si>
  <si>
    <t>RESGATE DED FUNDOS MAX DI FÉRIAS ANSELMO 32.226,40 + EMPRÉSTIMO FGTS FOLHA JAN/2023 115.089,65</t>
  </si>
  <si>
    <t>LICENCIAMENTO DE SOFTWARE-JANEIRO/2023</t>
  </si>
  <si>
    <t>FÉRIAS FEVEREIRO/2023 ANSELMO DISAS DE CARVALHO</t>
  </si>
  <si>
    <t>FGTS S/ FOLHA APRENDIZ JANEIRO/2023</t>
  </si>
  <si>
    <t>FGTS S/ FOLHA JANEIRO/2023</t>
  </si>
  <si>
    <t>LOCAÇÃO DE CILINDROS OXIGENIO GASOSO MEDICINAL</t>
  </si>
  <si>
    <t>RESGATE DED FUNDOS MAX DI</t>
  </si>
  <si>
    <t>DEVOLUÇÃO DE FOLHA DE PESSOAL JAN/2023 (RETORNO)</t>
  </si>
  <si>
    <t>FUNDOMUNICIPAL DE SAUDE</t>
  </si>
  <si>
    <t>HGVF -REPASSE REFERENTE Á 26ª PARCELA DO CONTRATO 05/12/20 A 05/02/2022-JANEIRO/2023</t>
  </si>
  <si>
    <t>PAGAMENTO DE PESSOAL JANEIRO/2023 R$ 314.583,28 + AUTONOMOS R$ 5.443,29 + BONUS 6.566,70</t>
  </si>
  <si>
    <t>FÉRIAS FEVEREIRO/2023</t>
  </si>
  <si>
    <t>PAGAMENTO DE PESSOAL JANEIRO/2023 R$ 815.124,38 + AUTONOMOS R$ 6.482,47 + BONUS 12.042,66 + BOLSISTAS R$ 32.350,00</t>
  </si>
  <si>
    <t>REEMBOLSO DE DESPESAS 19/12/2022 A 26/01/2023</t>
  </si>
  <si>
    <t>LIMPEZA E ESTERELIZAÇÃO REF. DEZEMBRO/2022</t>
  </si>
  <si>
    <t>SERVIÇOS DE ANÁLISE CLÍNICAS  JANEIRO/2023</t>
  </si>
  <si>
    <t>SERVIÇOS DE IMAGEM JANEIRO/2023</t>
  </si>
  <si>
    <t>SERVIÇOS DE HEMOCULTURA - JANEIRO/2023</t>
  </si>
  <si>
    <t>SERVIÇOS DE ANÁLISE CLÍNICAS - FORA DO PACOTE CONTRATADO  JANEIRO/2023</t>
  </si>
  <si>
    <t>LOCAÇÃO DE 3 TABLETS JANEIRO/2023</t>
  </si>
  <si>
    <t>PRESTAÇÃO DE SERVIÇO DE TI - JANEIRO/2023</t>
  </si>
  <si>
    <t>COMPRA DE INSUMOS PARA ABASTECIMENTO DO ALMOXARIFADO (SISTEMA ASPIRAÇÃO)</t>
  </si>
  <si>
    <t>COMPRA DE INSUMOS PARA ABASTECIMENTO DO ALMOXARIFADO (CANETA DE BISTURI ESTERIL)</t>
  </si>
  <si>
    <t>FILTRO DE AR, FILTRO OLEO, OLEO LUBRIFICANTE</t>
  </si>
  <si>
    <t xml:space="preserve">CUSTEIO DA EXECUTORA JANEIRO/2023 NOVO CONTRATO  </t>
  </si>
  <si>
    <t>PAGAMENTO DE PESSOAL JANEIRO/2023 (RETORNO)</t>
  </si>
  <si>
    <t xml:space="preserve">PAGAMENTO DE PROJETO DE JOVEM APRENDIZ  JANEIRO/2023 </t>
  </si>
  <si>
    <t>PENSÃO ALIMENTICIA JANEIRO/2023-KAUA BRAYAN MARTINS RESP.RAYANA MARTINS DA CONCEIÇÃO CLAUDINO</t>
  </si>
  <si>
    <t>PENSÃO ALIMENTICIA JANEIRO/2023-GABRIELLY OLIVEIRA P TAVARES RESP.SABRINNA OLIVEIRA PINTO</t>
  </si>
  <si>
    <t>PENSÃO ALIMENTICIA JANEIRO/2023-BENICIO CANAVARROS XAVIER RESP.GRAZIELA CANAVARROS RIBEIRO</t>
  </si>
  <si>
    <t>PENSÃO ALIMENTICIA JANEIRO/2023-ANTONELLA CANAVARROS XAVIER RESP.GRAZIELA CANAVARROS RIBEIRO</t>
  </si>
  <si>
    <t>PRESTAÇÃO DE SERVIÇOS A GESTÃO EM SAÚDE - JANEIRO/2023</t>
  </si>
  <si>
    <t>SERVIÇOS PRESTADOS NO MÊS DE JANEIRO/2023</t>
  </si>
  <si>
    <t>PRESTAÇÃO DE SERVIÇO DE TREINAMENTO E DESENVOLVIMENTO PROFISSSIONAL E GERENCIAL JANEIRO/2023</t>
  </si>
  <si>
    <t xml:space="preserve">SERVIÇOS PRESTADOS -  JANEIRO/2023 </t>
  </si>
  <si>
    <t>PRESTAÇÃO DE SERVIÇOS MÉDICOS:ANESTESIOLOGIA PEDIATRICA - CONTRATO 002/2021 - JANEIRO/2023</t>
  </si>
  <si>
    <t>SERVIÇOS LAVANDERIA COLETAS DIÁRIAS DEZEMBRO/2022</t>
  </si>
  <si>
    <t>PRESTAÇÃO DE SERVIÇOS MÉDICOS EM CTI JANEIRO/2023</t>
  </si>
  <si>
    <t>MANUTENÇÃO DE AR CONDICIONADO - JANEIRO/2023</t>
  </si>
  <si>
    <t>PANO MULTIUSO, ESCOVA CANTO, CERA, REMOVEDOR, DETERGENTE, ALCOOL 70%</t>
  </si>
  <si>
    <t>DISPENSER PAPEL TOALHA, DISPENSER ALCOOL, DISPENSER PAPEL HIGIENICO</t>
  </si>
  <si>
    <t>DESENGRAXANTE, REMOVEDOR, POLLYCLEAN, FIBRA BRANCA, FIBRA VERDE, ALCOOL 70%</t>
  </si>
  <si>
    <t>MANUTENÇÃO SISTEMA TELEFONICO  REF. JANEIRO/2023</t>
  </si>
  <si>
    <t>PRESTAÇÃO DE SERVIÇOS MÉDICOS:EMERGENCIA PEDIATRICA, UNISSE DE INTERNAÇÃO PEDIATRICA E AMBULATORIO - CONTRATO 003/2021 - JANEIRO/2023</t>
  </si>
  <si>
    <t>SERVIÇOS ESPECIALIZADOS TI PERÍODO: 01/10/2022 A 31/10/2022</t>
  </si>
  <si>
    <t>MARILENE NAHOUM</t>
  </si>
  <si>
    <t>COMPRA DE INSUMOS (ROTULO SORO, BALANÇO HIDRICO, CAPA PRONTUARIO)</t>
  </si>
  <si>
    <t>CONSERVAÇÃO JANEIRO/2023</t>
  </si>
  <si>
    <t>PRESTAÇÃO DE SERVIÇOS ADVOCATICIOS - JANEIRO/2023</t>
  </si>
  <si>
    <t>CONTA NET - JANEIRO/2023</t>
  </si>
  <si>
    <t>MANUTENÇÃO PREVENTIVA CENTRAL DE VÁCUO E AR COMPRIMIDO JANEIRO/2023</t>
  </si>
  <si>
    <t>LOCAÇÃO DE AMBULÂNCIA TIPO UTI MÓVEL - JANEIRO/2023</t>
  </si>
  <si>
    <t>SERVIÇO DE NEFROLOGIA PRESTADO NO HGVF FEVEREIRO/2022</t>
  </si>
  <si>
    <t>LOCAÇÃO DE UM VEÍCULO 4 PORTAS, AR CONDICIONADO, DIREÇÃO HIDRAULICA, COR BRANCO COM SGURO E RASTREADOR-JANEIRO/2023</t>
  </si>
  <si>
    <t>AUDITORIA FINANCEIRA FISCAL CONTÁBIL - JANEIRO/2023</t>
  </si>
  <si>
    <t>BRASPRESS TRANSPORTES URGENTE LTDA</t>
  </si>
  <si>
    <t>1085698 DACTE</t>
  </si>
  <si>
    <t>FRETE REFERENTE A NF 885 MORAMED</t>
  </si>
  <si>
    <t>DEVOLUÇÃO CTA DEST.INVALIDA NF 1181 GUIMARÃES PEREIRA SERV.MED.</t>
  </si>
  <si>
    <t>CARTÕES PROVISÓRIOS FEVEREIRO/2023</t>
  </si>
  <si>
    <t>DEVOLVIDO DIA 13/02/2023 CC INVALIDA - PROCEDIMENTOS CIRÚRGICOS PEDIÁTRICOS ELETIVOS DE URGENCIA AMBULATORIAL - JANEIRO/2023</t>
  </si>
  <si>
    <t>QUEREN CRISTINE DA SILVA PAIVA</t>
  </si>
  <si>
    <t>GRRF - QUEREN CRISTINE DA SILVA PAIVA</t>
  </si>
  <si>
    <t>REFEIÇÕES  DE  JANEIRO/2023</t>
  </si>
  <si>
    <t xml:space="preserve">REF 01/01/2023 A 31/01/2023 - MANUTENÇÃO PREVENTIVA E CORRETIVA EM EQUIPAMENTOS - </t>
  </si>
  <si>
    <t>STOCK MED DIST DE PROD FARMACEUTICOS LTDA</t>
  </si>
  <si>
    <t>AQUISIÇÃO DE CORRELATOS VARLOT PRINCIPAL R$ 1.898,00 VENCIMENTO PRINCIPAL 16/04/20</t>
  </si>
  <si>
    <t>PROVISÃO RESCISÃO  883,60 + GRRF 234,48 LUIZ HENRIQUE NASCIMENTO SANTANA DOS SANTOS</t>
  </si>
  <si>
    <t>LUIZ HENRIQUE NASCIMENTO SANTANA DOS SANTOS</t>
  </si>
  <si>
    <t>GRRF - LUIZ HENRIQUE NASCIMENTO SANTANA DOS SANTOS</t>
  </si>
  <si>
    <t>REFEITO - PROCEDIMENTOS CIRÚRGICOS PEDIÁTRICOS ELETIVOS DE URGENCIA AMBULATORIAL - JANEIRO/2023</t>
  </si>
  <si>
    <t>PLANO DE INTERNET JANEIRO/2023</t>
  </si>
  <si>
    <t>ANÁLISE DE ALIMENTOS DATA COLETA 24/01/2023</t>
  </si>
  <si>
    <t>MANUTENÇÃO PREVENTIVA DO GERADOR DE ENERGIA  JANEIRO/2023</t>
  </si>
  <si>
    <t>PROJETO PESQUISA DE ACOMPANHAMENTO E SATISFAÇÃO PROPOSTA 805/22 JANEIRO/2023</t>
  </si>
  <si>
    <t>81280000008374130.</t>
  </si>
  <si>
    <t>MICHELE RAPOSO MARQUES CUNHA = MICHELE MARQUES DA SILVEIRA PROC.0100406-56.2016.5.01.0247 - 21ª PARCELA</t>
  </si>
  <si>
    <t>81280000008375608.</t>
  </si>
  <si>
    <t>ADRIANO JORGE NEPOMUCENO 2ª PARCELA</t>
  </si>
  <si>
    <t>AMANDA FLORENCIO DE SOUZA PROC.01011245920165010245-5ª PARC.</t>
  </si>
  <si>
    <t>ADRIANO CHAVES QUINTANILHA</t>
  </si>
  <si>
    <t>GRRF - ADRIANO CHAVES QUINTANILHA</t>
  </si>
  <si>
    <t>NARJARA PEREIRA HENRIQUE</t>
  </si>
  <si>
    <t>COLETA , TRATAMENTO E DESTINAÇÃO FINAL DE RESIDUO INFECTANTE - JANEIRO/2023</t>
  </si>
  <si>
    <t>VALE TRANSPORTE-MARÇO/2023  MENSAL</t>
  </si>
  <si>
    <t>FABIO LUIZ CARDOSO DOS SANTOS</t>
  </si>
  <si>
    <t>WELTON TRAJANO DE CARNEIRO</t>
  </si>
  <si>
    <t>GRRF - FABIO LUIZ CARDOSO DOS SANTOS</t>
  </si>
  <si>
    <t>GRRF - VITOR HUGO FERREIRA PEREIRA</t>
  </si>
  <si>
    <t>GRRF - NARJARA PEREIRA HENRIQUE</t>
  </si>
  <si>
    <t>GRRF - WELTON TRAJANO DE CARNEIRO</t>
  </si>
  <si>
    <t>IR FÉRIAS JANEIRO/2023</t>
  </si>
  <si>
    <t>IRRF NF 202300000000001 NEV SERV. PRESTAÇÃO DE SERVIÇOS MÉDICOS:ANESTESIOLOGIA PEDIATRICA - CONTRATO 002/2021 - DEZEMBRO/2022</t>
  </si>
  <si>
    <t>PIS-COFINS-CSLL NF 202300000000001 JVA SERVIÇOS DE ANÁLISE CLÍNICAS  DEZEMBRO/2022</t>
  </si>
  <si>
    <t>IRRF S/FOLHA-DEZEMBRO/2022 -AUTONOMOS</t>
  </si>
  <si>
    <t>IRRF NF 790 HTS PRESTAÇÃO DE SERVIÇO DE TI - DEZEMBRO/2022</t>
  </si>
  <si>
    <t>IRRF NF 202200000000523 NEPHRON SERVIÇO DE NEFROLOGIA PRESTADO NO HGVF OUTUBRO/2022</t>
  </si>
  <si>
    <t>IRRF NF 2022000000653 VITAI SOLUÇÕES SERVIÇOS ESPECIALIZADOS TI PERÍODO: 01/09/2022 A 30/09/2022</t>
  </si>
  <si>
    <t>IRRF NF 202200000000588 VITAI SERVIÇOS ESPECIALIZADOS TI PERÍODO: 01/08/2022 A 31/08/2022</t>
  </si>
  <si>
    <t>PIS-COFINS-CSLL NF 202200000000523 NEPHRON SERVIÇO DE NEFROLOGIA PRESTADO NO HGVF OUTUBRO/2022</t>
  </si>
  <si>
    <t xml:space="preserve">IR FÉRIAS-FEVEREIRO/2023 </t>
  </si>
  <si>
    <t>PIS-COFINS-CSLLNF 202300000000003 JVA SERVIÇOS DE ANÁLISE CLÍNICAS - FORA DO PACOTE CONTRATADO  DEZEMBRO/2022</t>
  </si>
  <si>
    <t>PIS-COFINS-CSLL NF 2022000000653 VITAI SOLUÇÕES SERVIÇOS ESPECIALIZADOS TI PERÍODO: 01/09/2022 A 30/09/2022</t>
  </si>
  <si>
    <t>PIS-COFINS-CSLL NF 790 HTS PRESTAÇÃO DE SERVIÇO DE TI - DEZEMBRO/2022</t>
  </si>
  <si>
    <t>IRRF NF 202300000000002 NEV SERV. PRESTAÇÃO DE SERVIÇOS MÉDICOS:EMERGENCIA PEDIATRICA, UNISSE DE INTERNAÇÃO PEDIATRICA E AMBULATORIO - CONTRATO 003/2021 - DEZEMBRO/2022</t>
  </si>
  <si>
    <t>PIS-COFINS-CSLL NF 202300000000002 JVA SERVIÇOS DE IMAGEM DEZEMBRO/2022</t>
  </si>
  <si>
    <t>IRRF NF 202300000000002 JVA SERVIÇOS DE IMAGEM DEZEMBRO/2022</t>
  </si>
  <si>
    <t xml:space="preserve">PARCELAMENTO INSS - DOC.07.03.23048.1742440 PARC.01 FEVEREIRO/2023 </t>
  </si>
  <si>
    <t>INSS SOB FOLHA  JANEIRO/2023</t>
  </si>
  <si>
    <t>PIS-COFINS-CSLLNF 202300000000004 JVA SERVIÇOS DE HEMOCULTURA - DEZEMBRO/2022</t>
  </si>
  <si>
    <t>PIS-COFINS-CSLL NF 202200000000588 VITAI SERVIÇOS ESPECIALIZADOS TI PERÍODO: 01/08/2022 A 31/08/2022</t>
  </si>
  <si>
    <t>PIS-COFINS-CSLL NF 202300000000005 NEV PRESTAÇÃO DE SERVIÇOS MÉDICOS EM CTI DEZEMBRO/2022</t>
  </si>
  <si>
    <t>INSS NF 202300000000004 MEDSHORE SERV.LOCAÇÃO DE AMBULÂNCIA TIPO UTI MÓVEL - DEZEMBRO/2022</t>
  </si>
  <si>
    <t>IRRF NF 202300000000003 JVA SERVIÇOS DE ANÁLISE CLÍNICAS - FORA DO PACOTE CONTRATADO  DEZEMBRO/2022</t>
  </si>
  <si>
    <t>IRRF NF 202300000000001 JVA SERVIÇOS DE ANÁLISE CLÍNICAS  DEZEMBRO/2022</t>
  </si>
  <si>
    <t>IRRF NF 202300000000005 NEV PRESTAÇÃO DE SERVIÇOS MÉDICOS EM CTI DEZEMBRO/2022</t>
  </si>
  <si>
    <t>IRRF NF 202300000000004 JVA SERVIÇOS DE HEMOCULTURA - DEZEMBRO/2022</t>
  </si>
  <si>
    <t>PIS-COFINS-CSLL  NF 202300000000001 NEV SERV. PRESTAÇÃO DE SERVIÇOS MÉDICOS:ANESTESIOLOGIA PEDIATRICA - CONTRATO 002/2021 - DEZEMBRO/2022</t>
  </si>
  <si>
    <t>PIS--COFINS-CSLL NF 202300000000002 NEV SERV. PRESTAÇÃO DE SERVIÇOS MÉDICOS:EMERGENCIA PEDIATRICA, UNISSE DE INTERNAÇÃO PEDIATRICA E AMBULATORIO - CONTRATO 003/2021 - DEZEMBRO/2022</t>
  </si>
  <si>
    <t xml:space="preserve">IR RESCISÃO-JANEIRO/2023 </t>
  </si>
  <si>
    <t>LOCAÇÃO DE EQUIPAMENTO SIST OXIDO NITRICO NOX G SE</t>
  </si>
  <si>
    <t>VITOR HUGO FERREIRA PEREIRA</t>
  </si>
  <si>
    <t>LAUDOS ELETROCEFALOGRAMA REF. JANEIRO/2023</t>
  </si>
  <si>
    <t>PRESTAÇÃO DE SERVIÇOS DE LOCAÇÃO DE IMPRESSORAS MULTIFUNCIONAIS PERIODO: JANEIRO/2023</t>
  </si>
  <si>
    <t>CARTAO FUEL CONTROL JANEIRO/2023</t>
  </si>
  <si>
    <t>ALESSANDRA DOS SANTOS SILVA CARNEIRO</t>
  </si>
  <si>
    <t>GRRF - ALESSANDRA DOS SANTOS SILVA CARNEIRO</t>
  </si>
  <si>
    <t>IZAIAS ROCHA DA SILVA</t>
  </si>
  <si>
    <t>PEDÁGIOS E ESTACIONAMENTOS - JANEIRO/2023</t>
  </si>
  <si>
    <t>GRRF - YAGO CAMARA CARLOS DA CUNHA GOMES</t>
  </si>
  <si>
    <t>GRRF - IZAIAS ROCHA DA SILVA</t>
  </si>
  <si>
    <t>PIS S/FOLHA JANEIRO/2023</t>
  </si>
  <si>
    <t xml:space="preserve">TARIFA BANCARIA TED PAGFOR </t>
  </si>
  <si>
    <t>YAGO CAMARA CARLOS DA CUNHA GOMES</t>
  </si>
  <si>
    <t>INSUFLADOR MEDIDOR DE CUFF TRAQUEAL PORTEX</t>
  </si>
  <si>
    <t>BD DISTRIBUIDORA DE MEDICAMENTOS E MATERIAL HOSPITALAR LTDA</t>
  </si>
  <si>
    <t>PROTETOR CUTANEO CAVILON SPRAY</t>
  </si>
  <si>
    <t>GUIA DEP.JUDICIAL PROC.8101000008769777 AUTOR: NOVA ORIGINAL</t>
  </si>
  <si>
    <t>MANUTENÇÃO DE ELEVADOR JANEIRO/2023</t>
  </si>
  <si>
    <t xml:space="preserve">PAGAMENTO DE PROJETO DE JOVEM APRENDIZ  FEVEREIRO/2023 </t>
  </si>
  <si>
    <t>VALE TRANSPORTE-MARÇO/2023  COMPLEMENTAR</t>
  </si>
  <si>
    <t xml:space="preserve">PARCELAMENTO (PERT) INSS - PARCELA 62 FEVEREIRO/2023 </t>
  </si>
  <si>
    <t>PARCELAMENTO PGFN REF.6521843 FEVEREIRO/2023 PARC.09 (IR-CSLL-COFINS-PIS PASEP)</t>
  </si>
  <si>
    <t>PARCELAMENTO PREVIDENCIÁRIO 07.03.23037.2289917-0 (INSS JAN/22 A JUN/22) - PARC.07</t>
  </si>
  <si>
    <t>68 PARCELA  1708 E 5952</t>
  </si>
  <si>
    <t xml:space="preserve">PARCELAMENTO PREVIDENCIÁRIO  (INSS NOV/2021 E DEZ/2021) - PARC.13/60 </t>
  </si>
  <si>
    <t>CASA COSTA DAS TINTAS LTDA</t>
  </si>
  <si>
    <t>MATERIAL PARA MANUTENÇÃO DO PRÉDIO DO HGVF</t>
  </si>
  <si>
    <t>REF. DEZEMBRO/2022</t>
  </si>
  <si>
    <t>PAGAMENTO DE PESSOAL DEZEMBRO/2022 R$ 317.762,93 + AUTONOMOS 6.494,94 + BONUS ANGRA/CAP 3.2 R$ 4.340,70</t>
  </si>
  <si>
    <t>PENSÃO ALIMENTICIA DEZEMBRO/2022-BENICIO CANAVARROS XAVIER RESP.GRAZIELA CANAVARROS RIBEIRO</t>
  </si>
  <si>
    <t>PENSÃO ALIMENTICIA DEZEMBRO/2022-GABRIELLY OLIVEIRA P TAVARES RESP.SABRINNA OLIVEIRA PINTO</t>
  </si>
  <si>
    <t>PENSÃO ALIMENTICIA DEZEMBRO/2022-KAUA BRAYAN MARTINS RESP.RAYANA MARTINS DA CONCEIÇÃO CLAUDINO</t>
  </si>
  <si>
    <t>PENSÃO ALIMENTICIA DEZEMBRO/2022-ANTONELLA CANAVARROS XAVIER RESP.GRAZIELA CANAVARROS RIBEIRO</t>
  </si>
  <si>
    <t>PAGAMENTO DE PESSOAL DEZEMBRO/2022 R$ 854.226,67 + BOLSISTAS ASSIT TEC R$ 23.350,00 + BOLSISTAS R$ 6.000,00 + AUTONOMOS 4.622,31 + BONUNS ANGRA/CAP 3.2 R$ 14.825,16</t>
  </si>
  <si>
    <t xml:space="preserve">CUSTEIO DA EXECUTORA DEZEMBRO/2022 NOVO CONTRATO  </t>
  </si>
  <si>
    <t xml:space="preserve">TARIFA BANCARIA </t>
  </si>
  <si>
    <t>DEVOLUÇÃO NF 506109728 EMPRESAS AMERICANAS (COMPRA DE PANETONES)</t>
  </si>
  <si>
    <t>AQUISICAO INSUMOS (ESCOVA PLASTICA, PAPEL HIGIENICO, SABONETE ANTISSEPTICO, COPO 200 ML)</t>
  </si>
  <si>
    <t>MORAMED TECNOLOGIA HOSPITALAR</t>
  </si>
  <si>
    <t>MASCARA DE ALTA CONCENTRAÇÃO, SENSOR SPO2</t>
  </si>
  <si>
    <t>R DOS S GONÇALVES DISTRIBUIÇÃO E SERVIÇOS</t>
  </si>
  <si>
    <t>COMPRA DE INSUMOS SWITCH TP LINK TL</t>
  </si>
  <si>
    <t>AQUISICAO INSUMOS (ALCOOL, LUVA, PANO MULTIUSO, RODO, VASSOURA)</t>
  </si>
  <si>
    <t>PREFEITURA MUN.RIO DE JANEIRO</t>
  </si>
  <si>
    <t>ISS NF 595 ISSA SEMEDIC PRESTAÇÃO DE SERVIÇOS MÉDICOS OCUPACIONAIS-OUTUBRO/2022</t>
  </si>
  <si>
    <t>PAGAMENTO DE PESSOAL DEZEMBRO/2022 COMPLEMENTAR</t>
  </si>
  <si>
    <t>LOCAÇÃO DE 3 TABLETS - DEZEMBRO/2022</t>
  </si>
  <si>
    <t>PRESTAÇÃO DE SERVIÇO DE TI - DEZEMBRO/2022</t>
  </si>
  <si>
    <t>SERVIÇOS PRESTADOS NO MÊS DE DEZEMBRO/2022</t>
  </si>
  <si>
    <t>PRESTAÇÃO DE SERVIÇOS A GESTÃO EM SAÚDE - DEZEMBRO/2022</t>
  </si>
  <si>
    <t>PRESTAÇÃO DE SERVIÇO DE TREINAMENTO E DESENVOLVIMENTO PROFISSSIONAL E GERENCIAL DEZEMBRO/2022</t>
  </si>
  <si>
    <t xml:space="preserve">SERVIÇOS PRESTADOS -  DEZEMBRO/2022 </t>
  </si>
  <si>
    <t>LOCAÇÃO DE EQUIPAMENTOS DEZEMBRO/2022</t>
  </si>
  <si>
    <t>LOCAÇÃO DE EQUIPAMENTOS - DEZEMBRO/2022</t>
  </si>
  <si>
    <t>EMPRÉSTIMO DA CONTA PROVISÃO PAGAMENTOS DO DIA 06/01/2023</t>
  </si>
  <si>
    <t>FGTS S/ FOLHA APRENDIZ DEZEMBRO/2022</t>
  </si>
  <si>
    <t>FGTS S/ FOLHA DEZEMBRO/2022</t>
  </si>
  <si>
    <t>PROCEDIMENTOS CIRÚRGICOS PEDIÁTRICOS ELETIVOS DE URGENCIA AMBULATORIAL - DEZEMBRO/2022</t>
  </si>
  <si>
    <t>SERVIÇOS DE ANÁLISE CLÍNICAS  DEZEMBRO/2022</t>
  </si>
  <si>
    <t>SERVIÇOS DE IMAGEM DEZEMBRO/2022</t>
  </si>
  <si>
    <t>SERVIÇOS DE ANÁLISE CLÍNICAS - FORA DO PACOTE CONTRATADO  DEZEMBRO/2022</t>
  </si>
  <si>
    <t>SERVIÇOS DE HEMOCULTURA - DEZEMBRO/2022</t>
  </si>
  <si>
    <t>PRESTAÇÃO DE SERVIÇOS MÉDICOS:ANESTESIOLOGIA PEDIATRICA - CONTRATO 002/2021 - DEZEMBRO/2022</t>
  </si>
  <si>
    <t>PRESTAÇÃO DE SERVIÇOS MÉDICOS:EMERGENCIA PEDIATRICA, UNISSE DE INTERNAÇÃO PEDIATRICA E AMBULATORIO - CONTRATO 003/2021 - DEZEMBRO/2022</t>
  </si>
  <si>
    <t>PRESTAÇÃO DE SERVIÇOS MÉDICOS EM CTI DEZEMBRO/2022</t>
  </si>
  <si>
    <t>EMPRÉSTIMO DA PROVISÃO - PAGTOS DO DI 09/01/2023</t>
  </si>
  <si>
    <t>LICENCIAMENTO DE SOFTWARE-DEZEMBRO/2022</t>
  </si>
  <si>
    <t>ESCOVA DE CANTO</t>
  </si>
  <si>
    <t>ESCOVA DE CANTO, CERA, DESENGRAXANTE, REMOVEDOR CERA, FIBRA BRNACA</t>
  </si>
  <si>
    <t>COMPRA DE INSUMOS PARA ABASTECIMENTO DO ALMOXARIFADO (CANETA BISTURI)</t>
  </si>
  <si>
    <t>EMPRÉSTIMO DA CONTA PROVISÃO - PAGTOS DO DIA 10/01/2022</t>
  </si>
  <si>
    <t>ANÁLISE DE ALIMENTOS DATA DA COLETA 13/12/2022</t>
  </si>
  <si>
    <t>CONSERVAÇÃO DEZEMBRO/2022</t>
  </si>
  <si>
    <t>LOCAÇÃO DE AMBULÂNCIA TIPO UTI MÓVEL - DEZEMBRO/2022</t>
  </si>
  <si>
    <t>CONTA NET - DEZEMBRO/2022</t>
  </si>
  <si>
    <t>EMPRÉSTIMO DA CONTA PROVISÃO - PAGTOS DO DIA 11/01/2022</t>
  </si>
  <si>
    <t>AQUISICAO INSUMOS (CAFÉ, AÇUCAR)</t>
  </si>
  <si>
    <t>AQUISICAO INSUMOS (PAPEL HIGIENICO, SACO LIXO)</t>
  </si>
  <si>
    <t>PRESTAÇÃO DE SERVIÇOS ADVOCATICIOS - DEZEMBRO/2022</t>
  </si>
  <si>
    <t>COMPRA DE INSUMOS</t>
  </si>
  <si>
    <t>CIRURGICA ELDORADO EIRELI</t>
  </si>
  <si>
    <t>AQUISIÇÃO DE INSUMOS</t>
  </si>
  <si>
    <t>COMPRA DE INSUMOS PARA ABASTECIMENTO DO ALMOXARIFADO (PERFEX MULTIUSO)</t>
  </si>
  <si>
    <t>MANUTENÇÃO DE AR CONDICIONADO - DEZEMBRO/2022</t>
  </si>
  <si>
    <t>SERVIÇOS LAVANDERIA COLETAS DIÁRIAS NOVEMBRO/2022</t>
  </si>
  <si>
    <t>SERVIÇO DE DESINSETIZAÇÃO CONTRA MOSQUITO</t>
  </si>
  <si>
    <t>MANUTENÇÃO SISTEMA TELEFONICO  REF. DEZEMBRO/2022</t>
  </si>
  <si>
    <t>AUDITORIA FINANCEIRA FISCAL CONTÁBIL - DEZEMBRO/2022</t>
  </si>
  <si>
    <t>LOCAÇÃO DE UM VEÍCULO 4 PORTAS, AR CONDICIONADO, DIREÇÃO HIDRAULICA, COR BRANCO COM SGURO E RASTREADOR-DEZEMBRO/2022</t>
  </si>
  <si>
    <t>COMPRA DE INSUMOS (ROTULO SORO, ADESIVO DE CORTE, CAPA PRONTUARIO)</t>
  </si>
  <si>
    <t>LIMPEZA E ESTERELIZAÇÃO REF. NOVEMBRO/2022</t>
  </si>
  <si>
    <t>PAGAMENTO INDEVIDO (CORRETO PHARMTEC) COMPRA DE MEDICAMENTOS PARA ABASTECIMENTO DA FARMÁCIA</t>
  </si>
  <si>
    <t>PRESTAÇÃO DE SERVIÇOS MÉDICOS OCUPACIONAIS-NOVEMBRO/2022</t>
  </si>
  <si>
    <t xml:space="preserve">REF 01/11/2022 A 30/11/2022 - MANUTENÇÃO PREVENTIVA E CORRETIVA EM EQUIPAMENTOS - </t>
  </si>
  <si>
    <t>MANUTENÇÃO PREVENTIVA CENTRAL DE VÁCUO E AR COMPRIMIDO DEZEMBRO/2022</t>
  </si>
  <si>
    <t>SENDAS DISTRIBUIDORA</t>
  </si>
  <si>
    <t>COMPRA DE BOMBOM PARA OS FUNCIONARIOS DO HOSPITAL-NATAL</t>
  </si>
  <si>
    <t>AQUISICAO INSUMOS (COPO, DESINFETANTE, ESPONJA, FILTRO P/CAFÉ, GUARDANAPO, PANO MULTIUSO, PULVERIZADOR, SABÃO, SABONETE, AGUA SANITARIA)</t>
  </si>
  <si>
    <t>AQUISICAO INSUMOS (DETERGENTE, HIPOCLORITO, PANO ALVEJADO, REFIL MOP)</t>
  </si>
  <si>
    <t>EMM SERVIÇOS MÉDICOS EIRELI</t>
  </si>
  <si>
    <t>SERVIÇOS PRESTADOS -  DEZEMBRO/2022</t>
  </si>
  <si>
    <t>RESGATE DE FUNDOS MAX DI SENDO 184.390,10 EMPRESTIMO PAGTO NUTRI E HEALTHY</t>
  </si>
  <si>
    <t>DEVOLUÇÃO FÉRIAS  RAYSSA DA CONCEIÇÃO agência ou conta invalida</t>
  </si>
  <si>
    <t>REFEIÇÕES  DE  DEZEMBRO/2022</t>
  </si>
  <si>
    <t xml:space="preserve">DEVOLVIDO EM 13/01/2022 AG OU CC INVALIDA FÉRIAS JANEIRO/2023 RAYSSA DA CONCEIÇÃO  </t>
  </si>
  <si>
    <t>PERLA PORTO DA SILVA OLIVEIRA</t>
  </si>
  <si>
    <t>RETORNOU DIA 16/01/2023 PERLA PORTO DA SILVA OLIVEIRA</t>
  </si>
  <si>
    <t>MANUTENÇÃO PREVENTIVA DO GERADOR DE ENERGIA  DEZEMBRO/2022</t>
  </si>
  <si>
    <t>COLETA , TRATAMENTO E DESTINAÇÃO FINAL DE RESIDUO INFECTANTE - DEZEMBRO/2022</t>
  </si>
  <si>
    <t>ULTRANET</t>
  </si>
  <si>
    <t>PLANO INTERNET - DEZEMBRO/2022</t>
  </si>
  <si>
    <t xml:space="preserve">PERLA PORTO DA SILVA OLIVEIRA ERRADO SOLICITAR DEVOLUÇÃO CORRETO FÉRIAS RAYSSA DA CONCEIÇÃO </t>
  </si>
  <si>
    <t xml:space="preserve">REFEITO PERLA PORTO DA SILVA OLIVEIRA </t>
  </si>
  <si>
    <t>PLACIDOS COMERCIAL LTDA</t>
  </si>
  <si>
    <t>COMPRA DE INSUMOS (ELETRODO, CATETER, SISTEMA ASPIRAÇÃO, LUVA)</t>
  </si>
  <si>
    <t>EMPRÉSTIMO DA CONTA PROVISÃO - PAGTOS NF 588 VITAI + NF 653 VITAI + NF 523 DAVITA</t>
  </si>
  <si>
    <t>81280000008265896.</t>
  </si>
  <si>
    <t>MICHELE RAPOSO MARQUES CUNHA = MICHELE MARQUES DA SILVEIRA PROC.0100406-56.2016.5.01.0247 20ª PARCELA</t>
  </si>
  <si>
    <t>VALE TRANSPORTE-JANEIRO/2023 COMPLEMENTAR</t>
  </si>
  <si>
    <t>SERVIÇOS ESPECIALIZADOS TI PERÍODO: 01/09/2022 A 30/09/2022</t>
  </si>
  <si>
    <t>SERVIÇOS ESPECIALIZADOS TI PERÍODO: 01/08/2022 A 31/08/2022</t>
  </si>
  <si>
    <t>SERVIÇO DE NEFROLOGIA PRESTADO NO HGVF OUTUBRO/2022</t>
  </si>
  <si>
    <t>EMPRÉSTIMO DA CONTA PROVISÃO - PAGTOS DO DIA 18/01/2023</t>
  </si>
  <si>
    <t>81280000008265926.</t>
  </si>
  <si>
    <t>AMANDA FLORENCIO DE SOUZA PROC.01011245920165010245-4ª PARC.</t>
  </si>
  <si>
    <t>81280000008265669.</t>
  </si>
  <si>
    <t>ADRIANO JORGE NEPOMUCENO 1ª PARCELA</t>
  </si>
  <si>
    <t>AQUISICAO INSUMOS (LIXEIRA PEDAL)</t>
  </si>
  <si>
    <t>COMPRA DE LEITE PARA ABASTECIMENTO DO LACTÁRIO</t>
  </si>
  <si>
    <t>IMPÉRIO PHARMA</t>
  </si>
  <si>
    <t>CLAUDICEIA SOUZA DE JESUS FELIX PROC.0101077-97.2016.5.01.024110ª PARCELA PAGAMENTO EM CONTADE RODRIGUES DA ROCHA E SALGADO DE OLIVEIRA</t>
  </si>
  <si>
    <t>IRRF NF 202200000000049 JVA SERVIÇOS DE ANÁLISE CLÍNICAS - FORA DO PACOTE CONTRATADO  NOVEMBRO/2022</t>
  </si>
  <si>
    <t>IRRF NF 202200000000050 JVA SERVIÇOS DE HEMOCULTURA - NOVEMBRO/2022</t>
  </si>
  <si>
    <t xml:space="preserve">IRRF RESCISÃO-DEZEMBRO/2022 </t>
  </si>
  <si>
    <t>IRRF NF 532 NEV SERVIÇOS ESPECIALIZADOS TI PERÍODO:01/07/2022 A 31/07/2022</t>
  </si>
  <si>
    <t>IRRF NF 762 HTS PRESTAÇÃO DE SERVIÇO DE TI - NOVEMBRO/2022</t>
  </si>
  <si>
    <t>INSS NF 20220000000001014 MEDSHORE SERV. LOCAÇÃO DE AMBULÂNCIA TIPO UTI MÓVEL - NOVEMBRO/2022</t>
  </si>
  <si>
    <t>PIS-COFINS-CSLL NF 202200000000050 JVA SERVIÇOS DE HEMOCULTURA - NOVEMBRO/2022</t>
  </si>
  <si>
    <t>INSS SOB FOLHA  DEZEMBRO/2022</t>
  </si>
  <si>
    <t>IRRF FOLHA-NOVEMBRO/2022 -AUTONOMOS</t>
  </si>
  <si>
    <t>SERVIÇOS MEDICOS PEDIATRICOS UTI LTDA - EMERGENCIA CLINICA COLUBANDE LTDA</t>
  </si>
  <si>
    <t>IRRF NF 202200000000005 SERV.MED.PEDIATRICOS PRESTAÇÃO SERVIÇOS MEDICOS PERIODO: NOVEMBRO/2022</t>
  </si>
  <si>
    <t>PIS-COFINS-CSLL NF 532 VITAI SOLUÇÕES SERVIÇOS ESPECIALIZADOS TI PERÍODO:01/07/2022 A 31/07/2022</t>
  </si>
  <si>
    <t>IRRF NF 202200000000043 NEV PRESTAÇÃO DE SERVIÇOS MÉDICOS:ANESTESIOLOGIA PEDIATRICA - CONTRATO 002/2021 - NOVEMBRO/2022</t>
  </si>
  <si>
    <t>PIS-COFINS-CSLL NF 202200000000049 JVA SERVIÇOS DE ANÁLISE CLÍNICAS - FORA DO PACOTE CONTRATADO  NOVEMBRO/2022</t>
  </si>
  <si>
    <t>PIS-COFINS-CSLL NF 762 HTS PRESTAÇÃO DE SERVIÇO DE TI - NOVEMBRO/2022</t>
  </si>
  <si>
    <t>ELAINE CRISTINA SOUZA DOS SANTOS</t>
  </si>
  <si>
    <t xml:space="preserve">DEVOLVIDO EM 19/01/2022 AG OU CC INVALIDA FÉRIAS JANEIRO/2023 RAYSSA DA CONCEIÇÃO  </t>
  </si>
  <si>
    <t>FABIANA DA SILVA FARIA CASTRO</t>
  </si>
  <si>
    <t>RESCISÃO DE CONTRAT DE TRABALHO</t>
  </si>
  <si>
    <t>CLAUDIA REGINA NAPOLEÃO GONÇALVES</t>
  </si>
  <si>
    <t>APLICAÇÃO INVEST FACIL</t>
  </si>
  <si>
    <t xml:space="preserve">REFEITO EM 19/01/2023  FÉRIAS JANEIRO/2023 RAYSSA DA CONCEIÇÃO  </t>
  </si>
  <si>
    <t>EMPRÉSTIMO DA CONTA PROVISÃO - PAGTOS DO DIA 23/01/2023</t>
  </si>
  <si>
    <t>LAUDOS ELETROCEFALOGRAMA REF. DEZEMBRO/2022</t>
  </si>
  <si>
    <t>G MEYER COMERCIO DE EQUIP.ELETRONICOS LTDA</t>
  </si>
  <si>
    <t>SERVIÇOS DE LUBRIFICAÇÃO , LIMPEZA, LUSTRAÇÃO, REVISÃO, CARGA E RECARGA, CONSERTO</t>
  </si>
  <si>
    <t>PRESTAÇÃO DE SERVIÇOS DE LOCAÇÃO DE IMPRESSORAS MULTIFUNCIONAIS PERIODO: DEZEMBRO/2022</t>
  </si>
  <si>
    <t>VALE TRANSPORTE-FEVEREIRO/2023  MENSAL</t>
  </si>
  <si>
    <t>PATRICIA DE OLIVEIRA CALDEIRA</t>
  </si>
  <si>
    <t xml:space="preserve">REAL DISTRIB.ÚNICA RIO COM REFRI </t>
  </si>
  <si>
    <t>AQUISIÇÃO DE MATERIAIS PARA INSTALÇAO DOS SPLITS</t>
  </si>
  <si>
    <t>SPLIT HW 12F AGRATTO</t>
  </si>
  <si>
    <t>OFERTA CONJUNTA CLARO MIX/CLARO LIFE ILIMITADO 3GB APLICATIVOS DIGITAIS PJ BONUS DE INTERNET TURBO 2GB - DEZEMBRO/2022</t>
  </si>
  <si>
    <t>EMPRÉSTIMO DA CONTA PROVISÃO - PAGTOS DO DIA 24/01/2023 (PAGAMENTO INDEVIDO TIVIT CAP 3.2)</t>
  </si>
  <si>
    <t>TIVIT TERCIARIZAÇÃO DE PROCESSOS SERVIÇOS E TECNOLOGIA S/A</t>
  </si>
  <si>
    <t>PAGAMENTO INDEVIDO GERENCIAMENTO DE DOCUMENTOS (ARQUIVO MÉDICO)</t>
  </si>
  <si>
    <t>EMPRÉSTIMO DA CONTA PROVISÃO - PAGTOS DO DIA 25/01/2023</t>
  </si>
  <si>
    <t>AQUISICAO INSUMOS (SACO DE LIXO)</t>
  </si>
  <si>
    <t>AQUISICAO INSUMOS (TOUCA DESCARTAVEL)</t>
  </si>
  <si>
    <t>FÉRIAS JANEIRO/2023 JORGE SEBASTIÃO MOREIRA DA SILVA</t>
  </si>
  <si>
    <t>PROJETO PESQUISA DE ACOMPANHAMENTO E SATISFAÇÃO PROPOSTA 805/22 DEZEMBRO/2022</t>
  </si>
  <si>
    <t>PIS S/FOLHA DEZEMBRO/2022</t>
  </si>
  <si>
    <t>PRESTAÇÃO DE SERVIÇOS MÉDICOS OCUPACIONAIS-DEZEMBRO/2022</t>
  </si>
  <si>
    <t>EMPRÉSTIMO DA CONTA PROVISÃO - PAGTOS DO DIA 26/01/2023</t>
  </si>
  <si>
    <t>PEDÁGIOS E ESTACIONAMENTOS - DEZEMBRO/2022</t>
  </si>
  <si>
    <t>ANDERSON ALVES DA COSTA</t>
  </si>
  <si>
    <t>CYNTHIA FARIAS DE SOUZA</t>
  </si>
  <si>
    <t>RESGATE FUNDOS MAS DI R$ 67.248,54 EMPRÉSTIMO + R$ 77.116,50 PROVISÃO FÉRIAS FEV/2023</t>
  </si>
  <si>
    <t>CARTAO FUEL CONTROL DEZEMBRO/2022</t>
  </si>
  <si>
    <t xml:space="preserve">RESGATE FUNDOS MAS DI </t>
  </si>
  <si>
    <t>FÉRIAS FEVEREIRO/2023 R$ 17.624,76 + R$ 31.690,48</t>
  </si>
  <si>
    <t>MANUTENÇÃO DE ELEVADOR DEZEMBRO/2022</t>
  </si>
  <si>
    <t xml:space="preserve">EXPRESS MEDICAL STORE CC MHL </t>
  </si>
  <si>
    <t>GUIA DEP.JUDICIAL PROC.81010000087984514 AUTOR: NOVA ORIGINAL</t>
  </si>
  <si>
    <t>EMPRÉSTIMO DA CONTA PROVISÃO - PAGTOS DIVERSOS DIA 31/01/2023 R$ 189.107,07 + FÉRIAS 41.129,40</t>
  </si>
  <si>
    <t>DEVOLUÇÃO DA PERFEKTA - PAGTO INDEVIDO NO DIA 11/01/2023</t>
  </si>
  <si>
    <t>VALE TRANSPORTE-FEVEREIRO/2023 COMPLEMENTAR</t>
  </si>
  <si>
    <t xml:space="preserve">PARCELAMENTO (PERT) INSS - PARCELA 61 JANEIRO/2022 </t>
  </si>
  <si>
    <t>PARCELAMENTO PGFN REF.6521843 DEZEMBRO/2022 PARC.08 (IRRF-CSLL-COFINS-PIS PASEP) JAN/2023</t>
  </si>
  <si>
    <t>PARCELAMENTO PREVIDENCIÁRIO 07.03.23025.3106729-6 (INSS JAN/22 A JUN/22) - PARC.06 JAN/2023</t>
  </si>
  <si>
    <t>AQUISIÇÃO DE AÇUCAR, BOM AR, DESINFETANTE, PANO DE CHÃO, PERFEX, SACO LIXO, CAFÉ</t>
  </si>
  <si>
    <t>AQUISIÇÃO DE LEITE INTEGRAL</t>
  </si>
  <si>
    <t>67 PARCELA  1708 E 5952</t>
  </si>
  <si>
    <t xml:space="preserve">PARCELAMENTO PREVIDENCIÁRIO  (INSS NOV/2021 E DEZ/2021) - PARC.12/60 </t>
  </si>
  <si>
    <t>REPASSE</t>
  </si>
  <si>
    <t>RESGATE</t>
  </si>
  <si>
    <t>PAGAMENTO INDEVIDO</t>
  </si>
  <si>
    <t>RENTABILIDADE</t>
  </si>
  <si>
    <t>PROVISAO</t>
  </si>
  <si>
    <t>DEVOLUÇÃO EMPRÉSTIMOS/TARIFAS/OUTROS</t>
  </si>
  <si>
    <t>TOTAL DE ENTRADAS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</si>
</sst>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dd/mm/yy;@"/>
    <numFmt numFmtId="166" formatCode="_-&quot;R$&quot;* #,##0.00_-;\-&quot;R$&quot;* #,##0.00_-;_-&quot;R$&quot;* &quot;-&quot;??_-;_-@_-"/>
    <numFmt numFmtId="167" formatCode="#,##0.00;[Red]#,##0.00"/>
    <numFmt numFmtId="168" formatCode="#,##0.00_ ;[Red]\-#,##0.00\ "/>
    <numFmt numFmtId="169" formatCode="0.00_ ;[Red]\-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8B8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43" fontId="1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155">
    <xf numFmtId="0" fontId="0" fillId="0" borderId="0" xfId="0"/>
    <xf numFmtId="0" fontId="3" fillId="2" borderId="1" xfId="0" applyFont="1" applyFill="1" applyBorder="1"/>
    <xf numFmtId="17" fontId="3" fillId="2" borderId="1" xfId="0" applyNumberFormat="1" applyFont="1" applyFill="1" applyBorder="1" applyAlignment="1">
      <alignment horizontal="right"/>
    </xf>
    <xf numFmtId="43" fontId="4" fillId="2" borderId="1" xfId="1" applyFont="1" applyFill="1" applyBorder="1"/>
    <xf numFmtId="43" fontId="4" fillId="2" borderId="1" xfId="0" applyNumberFormat="1" applyFont="1" applyFill="1" applyBorder="1"/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center" vertical="center"/>
    </xf>
    <xf numFmtId="43" fontId="0" fillId="0" borderId="1" xfId="1" applyFont="1" applyBorder="1"/>
    <xf numFmtId="0" fontId="8" fillId="0" borderId="1" xfId="0" applyFont="1" applyBorder="1" applyAlignment="1">
      <alignment horizontal="left" vertical="center"/>
    </xf>
    <xf numFmtId="0" fontId="9" fillId="0" borderId="1" xfId="0" applyFont="1" applyBorder="1"/>
    <xf numFmtId="0" fontId="10" fillId="2" borderId="1" xfId="0" applyFont="1" applyFill="1" applyBorder="1"/>
    <xf numFmtId="0" fontId="11" fillId="2" borderId="1" xfId="0" applyFont="1" applyFill="1" applyBorder="1" applyAlignment="1">
      <alignment horizontal="center"/>
    </xf>
    <xf numFmtId="43" fontId="0" fillId="0" borderId="1" xfId="0" applyNumberFormat="1" applyBorder="1"/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2" fillId="3" borderId="1" xfId="0" quotePrefix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/>
    </xf>
    <xf numFmtId="165" fontId="12" fillId="3" borderId="1" xfId="0" applyNumberFormat="1" applyFont="1" applyFill="1" applyBorder="1" applyAlignment="1">
      <alignment horizontal="center" vertical="center"/>
    </xf>
    <xf numFmtId="43" fontId="12" fillId="0" borderId="1" xfId="1" applyFont="1" applyFill="1" applyBorder="1" applyAlignment="1">
      <alignment vertical="center"/>
    </xf>
    <xf numFmtId="167" fontId="12" fillId="0" borderId="1" xfId="0" applyNumberFormat="1" applyFont="1" applyBorder="1" applyAlignment="1">
      <alignment horizontal="right" vertical="center"/>
    </xf>
    <xf numFmtId="40" fontId="13" fillId="0" borderId="1" xfId="0" applyNumberFormat="1" applyFont="1" applyBorder="1" applyAlignment="1">
      <alignment vertical="center"/>
    </xf>
    <xf numFmtId="43" fontId="12" fillId="0" borderId="1" xfId="1" applyFont="1" applyFill="1" applyBorder="1" applyAlignment="1">
      <alignment horizontal="right" vertical="center"/>
    </xf>
    <xf numFmtId="43" fontId="12" fillId="3" borderId="1" xfId="1" applyFont="1" applyFill="1" applyBorder="1" applyAlignment="1">
      <alignment horizontal="right" vertical="center"/>
    </xf>
    <xf numFmtId="168" fontId="12" fillId="0" borderId="1" xfId="0" applyNumberFormat="1" applyFont="1" applyBorder="1" applyAlignment="1">
      <alignment horizontal="right" vertical="center"/>
    </xf>
    <xf numFmtId="167" fontId="12" fillId="4" borderId="1" xfId="0" applyNumberFormat="1" applyFont="1" applyFill="1" applyBorder="1" applyAlignment="1">
      <alignment horizontal="right" vertical="center"/>
    </xf>
    <xf numFmtId="40" fontId="13" fillId="3" borderId="1" xfId="0" applyNumberFormat="1" applyFont="1" applyFill="1" applyBorder="1" applyAlignment="1">
      <alignment vertical="center"/>
    </xf>
    <xf numFmtId="0" fontId="0" fillId="0" borderId="1" xfId="0" applyBorder="1"/>
    <xf numFmtId="0" fontId="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 wrapText="1"/>
    </xf>
    <xf numFmtId="43" fontId="16" fillId="2" borderId="1" xfId="0" applyNumberFormat="1" applyFont="1" applyFill="1" applyBorder="1" applyAlignment="1">
      <alignment horizontal="right"/>
    </xf>
    <xf numFmtId="40" fontId="13" fillId="3" borderId="1" xfId="0" applyNumberFormat="1" applyFont="1" applyFill="1" applyBorder="1" applyAlignment="1">
      <alignment horizontal="right" vertical="center"/>
    </xf>
    <xf numFmtId="40" fontId="13" fillId="0" borderId="1" xfId="0" applyNumberFormat="1" applyFont="1" applyBorder="1" applyAlignment="1">
      <alignment horizontal="right" vertical="center"/>
    </xf>
    <xf numFmtId="167" fontId="12" fillId="5" borderId="1" xfId="0" applyNumberFormat="1" applyFont="1" applyFill="1" applyBorder="1" applyAlignment="1">
      <alignment horizontal="right" vertical="center"/>
    </xf>
    <xf numFmtId="168" fontId="13" fillId="0" borderId="1" xfId="0" applyNumberFormat="1" applyFont="1" applyBorder="1" applyAlignment="1">
      <alignment horizontal="right" vertical="center"/>
    </xf>
    <xf numFmtId="168" fontId="12" fillId="3" borderId="1" xfId="0" applyNumberFormat="1" applyFont="1" applyFill="1" applyBorder="1" applyAlignment="1">
      <alignment horizontal="right" vertical="center"/>
    </xf>
    <xf numFmtId="43" fontId="12" fillId="5" borderId="1" xfId="1" applyFont="1" applyFill="1" applyBorder="1" applyAlignment="1">
      <alignment vertical="center"/>
    </xf>
    <xf numFmtId="168" fontId="13" fillId="3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/>
    </xf>
    <xf numFmtId="49" fontId="12" fillId="0" borderId="1" xfId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43" fontId="16" fillId="2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Border="1" applyAlignment="1">
      <alignment horizontal="left" vertical="center"/>
    </xf>
    <xf numFmtId="165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Fill="1" applyBorder="1" applyAlignment="1">
      <alignment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40" fontId="13" fillId="0" borderId="1" xfId="0" applyNumberFormat="1" applyFont="1" applyBorder="1" applyAlignment="1">
      <alignment horizontal="right" vertical="center" wrapText="1"/>
    </xf>
    <xf numFmtId="167" fontId="12" fillId="0" borderId="1" xfId="0" applyNumberFormat="1" applyFont="1" applyBorder="1" applyAlignment="1">
      <alignment horizontal="right" vertical="center" wrapText="1"/>
    </xf>
    <xf numFmtId="40" fontId="12" fillId="0" borderId="1" xfId="0" applyNumberFormat="1" applyFont="1" applyBorder="1" applyAlignment="1">
      <alignment horizontal="right" vertical="center"/>
    </xf>
    <xf numFmtId="40" fontId="12" fillId="0" borderId="1" xfId="0" applyNumberFormat="1" applyFont="1" applyBorder="1" applyAlignment="1">
      <alignment vertical="center"/>
    </xf>
    <xf numFmtId="1" fontId="12" fillId="0" borderId="1" xfId="0" applyNumberFormat="1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left" vertical="center"/>
    </xf>
    <xf numFmtId="164" fontId="13" fillId="0" borderId="1" xfId="0" applyNumberFormat="1" applyFont="1" applyBorder="1" applyAlignment="1">
      <alignment horizontal="left" vertical="center"/>
    </xf>
    <xf numFmtId="49" fontId="12" fillId="0" borderId="1" xfId="1" applyNumberFormat="1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43" fontId="12" fillId="0" borderId="2" xfId="1" applyFont="1" applyFill="1" applyBorder="1" applyAlignment="1">
      <alignment vertical="center"/>
    </xf>
    <xf numFmtId="40" fontId="12" fillId="3" borderId="1" xfId="0" applyNumberFormat="1" applyFont="1" applyFill="1" applyBorder="1" applyAlignment="1">
      <alignment vertical="center"/>
    </xf>
    <xf numFmtId="1" fontId="12" fillId="3" borderId="1" xfId="0" applyNumberFormat="1" applyFont="1" applyFill="1" applyBorder="1" applyAlignment="1">
      <alignment horizontal="left" vertical="center"/>
    </xf>
    <xf numFmtId="40" fontId="12" fillId="4" borderId="1" xfId="0" applyNumberFormat="1" applyFont="1" applyFill="1" applyBorder="1" applyAlignment="1">
      <alignment horizontal="right" vertical="center"/>
    </xf>
    <xf numFmtId="40" fontId="12" fillId="0" borderId="1" xfId="1" applyNumberFormat="1" applyFont="1" applyFill="1" applyBorder="1" applyAlignment="1">
      <alignment horizontal="right" vertical="center"/>
    </xf>
    <xf numFmtId="164" fontId="12" fillId="3" borderId="1" xfId="0" applyNumberFormat="1" applyFont="1" applyFill="1" applyBorder="1" applyAlignment="1">
      <alignment horizontal="left" vertical="center"/>
    </xf>
    <xf numFmtId="40" fontId="12" fillId="0" borderId="0" xfId="0" applyNumberFormat="1" applyFont="1" applyAlignment="1">
      <alignment vertical="center"/>
    </xf>
    <xf numFmtId="1" fontId="12" fillId="6" borderId="1" xfId="0" applyNumberFormat="1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/>
    </xf>
    <xf numFmtId="40" fontId="12" fillId="0" borderId="2" xfId="0" applyNumberFormat="1" applyFont="1" applyBorder="1" applyAlignment="1">
      <alignment vertical="center"/>
    </xf>
    <xf numFmtId="40" fontId="13" fillId="0" borderId="1" xfId="1" applyNumberFormat="1" applyFont="1" applyFill="1" applyBorder="1" applyAlignment="1">
      <alignment horizontal="right" vertical="center"/>
    </xf>
    <xf numFmtId="40" fontId="12" fillId="3" borderId="1" xfId="0" applyNumberFormat="1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1" fontId="12" fillId="3" borderId="1" xfId="0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43" fontId="12" fillId="4" borderId="1" xfId="1" applyFont="1" applyFill="1" applyBorder="1" applyAlignment="1">
      <alignment horizontal="right" vertical="center"/>
    </xf>
    <xf numFmtId="168" fontId="12" fillId="5" borderId="1" xfId="0" applyNumberFormat="1" applyFont="1" applyFill="1" applyBorder="1" applyAlignment="1">
      <alignment horizontal="right" vertical="center"/>
    </xf>
    <xf numFmtId="43" fontId="13" fillId="0" borderId="1" xfId="1" applyFont="1" applyFill="1" applyBorder="1" applyAlignment="1">
      <alignment horizontal="right" vertical="center"/>
    </xf>
    <xf numFmtId="40" fontId="13" fillId="5" borderId="1" xfId="0" applyNumberFormat="1" applyFont="1" applyFill="1" applyBorder="1" applyAlignment="1">
      <alignment horizontal="right" vertical="center"/>
    </xf>
    <xf numFmtId="0" fontId="12" fillId="0" borderId="1" xfId="0" applyFont="1" applyBorder="1"/>
    <xf numFmtId="164" fontId="12" fillId="0" borderId="1" xfId="0" applyNumberFormat="1" applyFont="1" applyBorder="1" applyAlignment="1">
      <alignment horizontal="center"/>
    </xf>
    <xf numFmtId="0" fontId="12" fillId="3" borderId="1" xfId="0" applyFont="1" applyFill="1" applyBorder="1" applyAlignment="1">
      <alignment horizontal="left" vertical="center" wrapText="1"/>
    </xf>
    <xf numFmtId="43" fontId="12" fillId="3" borderId="1" xfId="1" applyFont="1" applyFill="1" applyBorder="1" applyAlignment="1">
      <alignment vertical="center"/>
    </xf>
    <xf numFmtId="43" fontId="13" fillId="0" borderId="1" xfId="1" applyFont="1" applyFill="1" applyBorder="1" applyAlignment="1">
      <alignment vertical="center"/>
    </xf>
    <xf numFmtId="168" fontId="12" fillId="0" borderId="1" xfId="0" applyNumberFormat="1" applyFont="1" applyBorder="1" applyAlignment="1">
      <alignment vertical="center"/>
    </xf>
    <xf numFmtId="43" fontId="12" fillId="5" borderId="1" xfId="1" applyFont="1" applyFill="1" applyBorder="1" applyAlignment="1">
      <alignment horizontal="right" vertical="center"/>
    </xf>
    <xf numFmtId="40" fontId="13" fillId="5" borderId="1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168" fontId="13" fillId="0" borderId="1" xfId="0" applyNumberFormat="1" applyFont="1" applyBorder="1" applyAlignment="1">
      <alignment vertical="center"/>
    </xf>
    <xf numFmtId="169" fontId="12" fillId="0" borderId="1" xfId="0" applyNumberFormat="1" applyFont="1" applyBorder="1" applyAlignment="1">
      <alignment horizontal="center" vertical="center"/>
    </xf>
    <xf numFmtId="43" fontId="16" fillId="2" borderId="1" xfId="0" applyNumberFormat="1" applyFont="1" applyFill="1" applyBorder="1" applyAlignment="1">
      <alignment vertical="center"/>
    </xf>
    <xf numFmtId="43" fontId="12" fillId="0" borderId="1" xfId="1" applyFont="1" applyFill="1" applyBorder="1"/>
    <xf numFmtId="0" fontId="14" fillId="0" borderId="1" xfId="0" applyFont="1" applyBorder="1" applyAlignment="1">
      <alignment horizontal="center" vertical="center"/>
    </xf>
    <xf numFmtId="168" fontId="12" fillId="3" borderId="1" xfId="0" applyNumberFormat="1" applyFont="1" applyFill="1" applyBorder="1" applyAlignment="1">
      <alignment vertical="center"/>
    </xf>
    <xf numFmtId="40" fontId="16" fillId="2" borderId="1" xfId="0" applyNumberFormat="1" applyFont="1" applyFill="1" applyBorder="1"/>
    <xf numFmtId="40" fontId="12" fillId="0" borderId="1" xfId="1" applyNumberFormat="1" applyFont="1" applyFill="1" applyBorder="1" applyAlignment="1">
      <alignment vertical="center"/>
    </xf>
    <xf numFmtId="40" fontId="12" fillId="3" borderId="1" xfId="1" applyNumberFormat="1" applyFont="1" applyFill="1" applyBorder="1" applyAlignment="1">
      <alignment vertical="center"/>
    </xf>
    <xf numFmtId="40" fontId="13" fillId="3" borderId="1" xfId="1" applyNumberFormat="1" applyFont="1" applyFill="1" applyBorder="1" applyAlignment="1">
      <alignment vertical="center"/>
    </xf>
    <xf numFmtId="40" fontId="12" fillId="3" borderId="1" xfId="2" applyNumberFormat="1" applyFont="1" applyFill="1" applyBorder="1" applyAlignment="1">
      <alignment horizontal="right" vertical="center"/>
    </xf>
    <xf numFmtId="40" fontId="13" fillId="0" borderId="1" xfId="1" applyNumberFormat="1" applyFont="1" applyFill="1" applyBorder="1" applyAlignment="1">
      <alignment vertical="center"/>
    </xf>
    <xf numFmtId="40" fontId="12" fillId="0" borderId="1" xfId="2" applyNumberFormat="1" applyFont="1" applyFill="1" applyBorder="1" applyAlignment="1">
      <alignment horizontal="right" vertical="center"/>
    </xf>
    <xf numFmtId="49" fontId="12" fillId="3" borderId="1" xfId="0" applyNumberFormat="1" applyFont="1" applyFill="1" applyBorder="1" applyAlignment="1">
      <alignment horizontal="center" vertical="center"/>
    </xf>
    <xf numFmtId="40" fontId="13" fillId="5" borderId="1" xfId="1" applyNumberFormat="1" applyFont="1" applyFill="1" applyBorder="1" applyAlignment="1">
      <alignment horizontal="right" vertical="center"/>
    </xf>
    <xf numFmtId="40" fontId="12" fillId="3" borderId="1" xfId="1" applyNumberFormat="1" applyFont="1" applyFill="1" applyBorder="1" applyAlignment="1">
      <alignment horizontal="right" vertical="center"/>
    </xf>
    <xf numFmtId="164" fontId="12" fillId="3" borderId="1" xfId="1" applyNumberFormat="1" applyFont="1" applyFill="1" applyBorder="1" applyAlignment="1">
      <alignment horizontal="center" vertical="center"/>
    </xf>
    <xf numFmtId="43" fontId="13" fillId="3" borderId="1" xfId="1" applyFont="1" applyFill="1" applyBorder="1" applyAlignment="1">
      <alignment vertical="center"/>
    </xf>
    <xf numFmtId="165" fontId="15" fillId="2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40" fontId="16" fillId="2" borderId="1" xfId="0" applyNumberFormat="1" applyFont="1" applyFill="1" applyBorder="1" applyAlignment="1">
      <alignment horizontal="right" vertical="center"/>
    </xf>
    <xf numFmtId="168" fontId="13" fillId="5" borderId="1" xfId="0" applyNumberFormat="1" applyFont="1" applyFill="1" applyBorder="1" applyAlignment="1">
      <alignment horizontal="right" vertical="center"/>
    </xf>
    <xf numFmtId="43" fontId="13" fillId="3" borderId="1" xfId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/>
    </xf>
    <xf numFmtId="165" fontId="13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/>
    <xf numFmtId="165" fontId="13" fillId="0" borderId="1" xfId="0" applyNumberFormat="1" applyFont="1" applyBorder="1" applyAlignment="1">
      <alignment horizontal="center"/>
    </xf>
    <xf numFmtId="0" fontId="13" fillId="0" borderId="1" xfId="0" applyFont="1" applyBorder="1"/>
    <xf numFmtId="165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3" fillId="3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7">
    <cellStyle name="Moeda 3" xfId="6" xr:uid="{487EA5A2-A671-4B56-AA2C-BA273F8A3F63}"/>
    <cellStyle name="Normal" xfId="0" builtinId="0"/>
    <cellStyle name="Normal 2" xfId="4" xr:uid="{78C2B1A7-A8D7-4CF3-8E90-CDEF5BD6EE59}"/>
    <cellStyle name="Normal 3" xfId="3" xr:uid="{DBB4DDE6-B868-4A42-A794-5A3BCC361144}"/>
    <cellStyle name="Vírgula" xfId="1" builtinId="3"/>
    <cellStyle name="Vírgula 2" xfId="2" xr:uid="{15CBA3C7-7FAA-4041-B8DF-43471A43F501}"/>
    <cellStyle name="Vírgula 2 3" xfId="5" xr:uid="{114848BB-EC76-45C5-A0FA-A73C58062F89}"/>
  </cellStyles>
  <dxfs count="0"/>
  <tableStyles count="0" defaultTableStyle="TableStyleMedium2" defaultPivotStyle="PivotStyleLight16"/>
  <colors>
    <mruColors>
      <color rgb="FF008B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2101215</xdr:colOff>
      <xdr:row>0</xdr:row>
      <xdr:rowOff>718185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FA7A72E-3359-59AA-7ED8-49657FD5E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2105025" cy="676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761999</xdr:colOff>
      <xdr:row>0</xdr:row>
      <xdr:rowOff>600075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82AFAE-CE02-4F66-A4F7-C9AA75452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276349" cy="6000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761999</xdr:colOff>
      <xdr:row>0</xdr:row>
      <xdr:rowOff>609600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9BE2AFE-66BD-43CC-BAC9-972C2E7A7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276349" cy="6095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1238250</xdr:colOff>
      <xdr:row>0</xdr:row>
      <xdr:rowOff>609600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3E941A2-E423-497B-B930-1C8FF9E4B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762125" cy="6095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2</xdr:col>
      <xdr:colOff>453390</xdr:colOff>
      <xdr:row>0</xdr:row>
      <xdr:rowOff>605791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A2C486B-A6D7-4E9C-88E5-64FA25B13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"/>
          <a:ext cx="1485900" cy="600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914399</xdr:colOff>
      <xdr:row>0</xdr:row>
      <xdr:rowOff>590550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35432A1-3496-433C-9F37-3A4AFF636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428749" cy="581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761999</xdr:colOff>
      <xdr:row>0</xdr:row>
      <xdr:rowOff>590550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AF772E-71B3-4E56-AE7B-3587DBD9C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49" cy="581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609599</xdr:colOff>
      <xdr:row>0</xdr:row>
      <xdr:rowOff>600076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9703CA5-2E32-4269-BEFE-3B888EF66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6"/>
          <a:ext cx="1123949" cy="590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762000</xdr:colOff>
      <xdr:row>0</xdr:row>
      <xdr:rowOff>600075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003697E-2C10-4914-9FB3-0CA4EBDB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6"/>
          <a:ext cx="1276350" cy="5905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1066799</xdr:colOff>
      <xdr:row>0</xdr:row>
      <xdr:rowOff>590550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F8EBFD-F84E-4714-81CB-986896EDD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581149" cy="5810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914399</xdr:colOff>
      <xdr:row>0</xdr:row>
      <xdr:rowOff>600075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FD50B21-E745-41C3-8180-3359FA848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428749" cy="6000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761999</xdr:colOff>
      <xdr:row>0</xdr:row>
      <xdr:rowOff>600075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0908B1D-724D-4AC4-9BE3-2D8040603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276349" cy="6000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761999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3AF6529-64FA-48B3-B446-48B3C944C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276349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79A58-F6AF-4278-B0BC-5E2CA5B9A432}">
  <sheetPr>
    <pageSetUpPr fitToPage="1"/>
  </sheetPr>
  <dimension ref="A1:N48"/>
  <sheetViews>
    <sheetView zoomScale="90" zoomScaleNormal="9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N42" sqref="N42"/>
    </sheetView>
  </sheetViews>
  <sheetFormatPr defaultRowHeight="14.4" x14ac:dyDescent="0.3"/>
  <cols>
    <col min="1" max="1" width="80.33203125" bestFit="1" customWidth="1"/>
    <col min="2" max="4" width="17.5546875" customWidth="1"/>
    <col min="5" max="5" width="16.6640625" customWidth="1"/>
    <col min="6" max="13" width="15.88671875" customWidth="1"/>
    <col min="14" max="14" width="16.5546875" bestFit="1" customWidth="1"/>
  </cols>
  <sheetData>
    <row r="1" spans="1:14" ht="59.25" customHeight="1" x14ac:dyDescent="0.3">
      <c r="A1" s="151" t="s">
        <v>11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14" ht="15.6" x14ac:dyDescent="0.3">
      <c r="A2" s="1" t="s">
        <v>10</v>
      </c>
      <c r="B2" s="2">
        <v>44927</v>
      </c>
      <c r="C2" s="2">
        <v>44958</v>
      </c>
      <c r="D2" s="2">
        <v>44986</v>
      </c>
      <c r="E2" s="2">
        <v>45017</v>
      </c>
      <c r="F2" s="2">
        <v>45047</v>
      </c>
      <c r="G2" s="2">
        <v>45078</v>
      </c>
      <c r="H2" s="2">
        <v>45108</v>
      </c>
      <c r="I2" s="2">
        <v>45139</v>
      </c>
      <c r="J2" s="2">
        <v>45170</v>
      </c>
      <c r="K2" s="2">
        <v>45200</v>
      </c>
      <c r="L2" s="2">
        <v>45231</v>
      </c>
      <c r="M2" s="2">
        <v>45261</v>
      </c>
      <c r="N2" s="2" t="s">
        <v>0</v>
      </c>
    </row>
    <row r="3" spans="1:14" x14ac:dyDescent="0.3">
      <c r="A3" s="12" t="s">
        <v>24</v>
      </c>
      <c r="B3" s="11">
        <v>0</v>
      </c>
      <c r="C3" s="11">
        <v>0</v>
      </c>
      <c r="D3" s="11">
        <v>0</v>
      </c>
      <c r="E3" s="11">
        <v>0</v>
      </c>
      <c r="F3" s="11">
        <v>0</v>
      </c>
      <c r="G3" s="11">
        <v>0</v>
      </c>
      <c r="H3" s="11">
        <v>0</v>
      </c>
      <c r="I3" s="11">
        <v>0</v>
      </c>
      <c r="J3" s="11">
        <v>0</v>
      </c>
      <c r="K3" s="11">
        <v>226436.12</v>
      </c>
      <c r="L3" s="11">
        <v>0</v>
      </c>
      <c r="M3" s="11">
        <v>0</v>
      </c>
      <c r="N3" s="16">
        <f>SUM(B3:M3)</f>
        <v>226436.12</v>
      </c>
    </row>
    <row r="4" spans="1:14" x14ac:dyDescent="0.3">
      <c r="A4" s="13" t="s">
        <v>25</v>
      </c>
      <c r="B4" s="11">
        <v>1234941.72</v>
      </c>
      <c r="C4" s="11">
        <v>1198630.9000000001</v>
      </c>
      <c r="D4" s="11">
        <v>1275173.1399999999</v>
      </c>
      <c r="E4" s="11">
        <v>1308084.0200000003</v>
      </c>
      <c r="F4" s="11">
        <v>1209260.08</v>
      </c>
      <c r="G4" s="11">
        <v>1317653.8500000003</v>
      </c>
      <c r="H4" s="11">
        <v>1312734.45</v>
      </c>
      <c r="I4" s="11">
        <v>1265814.72</v>
      </c>
      <c r="J4" s="11">
        <v>1256204.1200000001</v>
      </c>
      <c r="K4" s="11">
        <v>1233476.3800000001</v>
      </c>
      <c r="L4" s="11">
        <v>2192669.7399999998</v>
      </c>
      <c r="M4" s="11">
        <v>2015509.38</v>
      </c>
      <c r="N4" s="16">
        <f t="shared" ref="N4:N9" si="0">SUM(B4:M4)</f>
        <v>16820152.5</v>
      </c>
    </row>
    <row r="5" spans="1:14" x14ac:dyDescent="0.3">
      <c r="A5" s="13" t="s">
        <v>26</v>
      </c>
      <c r="B5" s="11">
        <v>1170356.4000000001</v>
      </c>
      <c r="C5" s="11">
        <v>1108574.3599999999</v>
      </c>
      <c r="D5" s="11">
        <v>1205646.3000000003</v>
      </c>
      <c r="E5" s="11">
        <v>194375.05</v>
      </c>
      <c r="F5" s="11">
        <v>1170090.6700000002</v>
      </c>
      <c r="G5" s="11">
        <v>1280345.3100000003</v>
      </c>
      <c r="H5" s="11">
        <v>1383273.9300000002</v>
      </c>
      <c r="I5" s="11">
        <v>1365782.9100000004</v>
      </c>
      <c r="J5" s="11">
        <v>1502752.7800000003</v>
      </c>
      <c r="K5" s="11">
        <v>1370665.1499999997</v>
      </c>
      <c r="L5" s="11">
        <v>1313396.5200000003</v>
      </c>
      <c r="M5" s="11">
        <v>4105.2700000000004</v>
      </c>
      <c r="N5" s="16">
        <f t="shared" si="0"/>
        <v>13069364.65</v>
      </c>
    </row>
    <row r="6" spans="1:14" x14ac:dyDescent="0.3">
      <c r="A6" s="13" t="s">
        <v>27</v>
      </c>
      <c r="B6" s="11">
        <v>68444.149999999994</v>
      </c>
      <c r="C6" s="11">
        <v>83046.03</v>
      </c>
      <c r="D6" s="11">
        <v>60738.7</v>
      </c>
      <c r="E6" s="11">
        <v>2372.36</v>
      </c>
      <c r="F6" s="11">
        <v>91550.87</v>
      </c>
      <c r="G6" s="11">
        <v>75887.97</v>
      </c>
      <c r="H6" s="11">
        <v>75256.92</v>
      </c>
      <c r="I6" s="11">
        <v>73876.72</v>
      </c>
      <c r="J6" s="11">
        <v>82576.17</v>
      </c>
      <c r="K6" s="11">
        <v>79484.22</v>
      </c>
      <c r="L6" s="11">
        <v>79296.92</v>
      </c>
      <c r="M6" s="11">
        <v>80546.720000000001</v>
      </c>
      <c r="N6" s="16">
        <f t="shared" si="0"/>
        <v>853077.75</v>
      </c>
    </row>
    <row r="7" spans="1:14" x14ac:dyDescent="0.3">
      <c r="A7" s="13" t="s">
        <v>28</v>
      </c>
      <c r="B7" s="11">
        <v>22243.14</v>
      </c>
      <c r="C7" s="11">
        <v>38462.060000000005</v>
      </c>
      <c r="D7" s="11">
        <v>32738.2</v>
      </c>
      <c r="E7" s="11">
        <v>1339105.8899999999</v>
      </c>
      <c r="F7" s="11">
        <v>143114.34999999998</v>
      </c>
      <c r="G7" s="11">
        <v>79793.099999999991</v>
      </c>
      <c r="H7" s="11">
        <v>62097.48</v>
      </c>
      <c r="I7" s="11">
        <v>80784.39</v>
      </c>
      <c r="J7" s="11">
        <v>60771.94</v>
      </c>
      <c r="K7" s="11">
        <v>145335.92000000001</v>
      </c>
      <c r="L7" s="11">
        <v>145605.81000000003</v>
      </c>
      <c r="M7" s="11">
        <v>2076178.4499999995</v>
      </c>
      <c r="N7" s="16">
        <f t="shared" si="0"/>
        <v>4226230.7299999986</v>
      </c>
    </row>
    <row r="8" spans="1:14" x14ac:dyDescent="0.3">
      <c r="A8" s="14" t="s">
        <v>29</v>
      </c>
      <c r="B8" s="3">
        <v>2495985.41</v>
      </c>
      <c r="C8" s="3">
        <v>2428713.3499999996</v>
      </c>
      <c r="D8" s="3">
        <v>2574296.3400000008</v>
      </c>
      <c r="E8" s="3">
        <v>2843937.3200000003</v>
      </c>
      <c r="F8" s="3">
        <v>2614015.9700000002</v>
      </c>
      <c r="G8" s="3">
        <v>2753680.2300000009</v>
      </c>
      <c r="H8" s="3">
        <v>2833362.78</v>
      </c>
      <c r="I8" s="3">
        <v>2786258.7400000007</v>
      </c>
      <c r="J8" s="3">
        <v>2902305.0100000002</v>
      </c>
      <c r="K8" s="3">
        <v>3055397.7899999996</v>
      </c>
      <c r="L8" s="3">
        <v>3730968.9899999998</v>
      </c>
      <c r="M8" s="3">
        <v>4176339.8199999994</v>
      </c>
      <c r="N8" s="4">
        <f>SUM(B8:M8)</f>
        <v>35195261.75</v>
      </c>
    </row>
    <row r="9" spans="1:14" x14ac:dyDescent="0.3">
      <c r="A9" s="13" t="s">
        <v>30</v>
      </c>
      <c r="B9" s="11">
        <v>2250.79</v>
      </c>
      <c r="C9" s="11">
        <v>54.11</v>
      </c>
      <c r="D9" s="11">
        <v>3802.1</v>
      </c>
      <c r="E9" s="11">
        <v>0</v>
      </c>
      <c r="F9" s="11">
        <v>12669.1</v>
      </c>
      <c r="G9" s="11">
        <v>666.79</v>
      </c>
      <c r="H9" s="11">
        <v>17143.02</v>
      </c>
      <c r="I9" s="11">
        <v>81012.260000000009</v>
      </c>
      <c r="J9" s="11">
        <v>16478.86</v>
      </c>
      <c r="K9" s="11">
        <v>14413.51</v>
      </c>
      <c r="L9" s="11">
        <v>14690.82</v>
      </c>
      <c r="M9" s="11">
        <v>0</v>
      </c>
      <c r="N9" s="16">
        <f t="shared" si="0"/>
        <v>163181.36000000004</v>
      </c>
    </row>
    <row r="10" spans="1:14" x14ac:dyDescent="0.3">
      <c r="A10" s="14" t="s">
        <v>31</v>
      </c>
      <c r="B10" s="3">
        <v>488556.19</v>
      </c>
      <c r="C10" s="3">
        <v>522126.08999999997</v>
      </c>
      <c r="D10" s="3">
        <v>535119.18999999994</v>
      </c>
      <c r="E10" s="3">
        <v>585392.30000000005</v>
      </c>
      <c r="F10" s="3">
        <v>665777.18999999994</v>
      </c>
      <c r="G10" s="3">
        <v>759269.04</v>
      </c>
      <c r="H10" s="3">
        <v>721920.37</v>
      </c>
      <c r="I10" s="3">
        <v>686752.22</v>
      </c>
      <c r="J10" s="3">
        <v>676435.03</v>
      </c>
      <c r="K10" s="3">
        <v>371796.47999999998</v>
      </c>
      <c r="L10" s="3">
        <v>790913.99</v>
      </c>
      <c r="M10" s="3">
        <v>866550.2300000001</v>
      </c>
      <c r="N10" s="4">
        <f>SUM(B10:M10)</f>
        <v>7670608.3200000003</v>
      </c>
    </row>
    <row r="11" spans="1:14" x14ac:dyDescent="0.3">
      <c r="A11" s="14" t="s">
        <v>32</v>
      </c>
      <c r="B11" s="3">
        <v>2986792.39</v>
      </c>
      <c r="C11" s="3">
        <v>2950893.5499999993</v>
      </c>
      <c r="D11" s="3">
        <v>3113217.6300000008</v>
      </c>
      <c r="E11" s="3">
        <v>3429329.62</v>
      </c>
      <c r="F11" s="3">
        <v>3292462.2600000002</v>
      </c>
      <c r="G11" s="3">
        <v>3513616.060000001</v>
      </c>
      <c r="H11" s="3">
        <v>3572426.17</v>
      </c>
      <c r="I11" s="3">
        <v>3554023.2200000007</v>
      </c>
      <c r="J11" s="3">
        <v>3595218.9000000004</v>
      </c>
      <c r="K11" s="3">
        <v>3441607.7799999993</v>
      </c>
      <c r="L11" s="3">
        <v>4536573.8</v>
      </c>
      <c r="M11" s="3">
        <v>5042890.0499999989</v>
      </c>
      <c r="N11" s="4">
        <f>SUM(B11:M11)</f>
        <v>43029051.429999992</v>
      </c>
    </row>
    <row r="12" spans="1:14" x14ac:dyDescent="0.3">
      <c r="A12" s="13" t="s">
        <v>33</v>
      </c>
      <c r="B12" s="11">
        <v>188423.06</v>
      </c>
      <c r="C12" s="11">
        <v>189040.15000000002</v>
      </c>
      <c r="D12" s="11">
        <v>52966.139999999992</v>
      </c>
      <c r="E12" s="11">
        <v>129863.67000000001</v>
      </c>
      <c r="F12" s="11">
        <v>171035.97000000003</v>
      </c>
      <c r="G12" s="11">
        <v>171245.53999999998</v>
      </c>
      <c r="H12" s="11">
        <v>87237.94</v>
      </c>
      <c r="I12" s="11">
        <v>150543.11999999997</v>
      </c>
      <c r="J12" s="11">
        <v>61757.4</v>
      </c>
      <c r="K12" s="11">
        <v>98388.209999999992</v>
      </c>
      <c r="L12" s="11">
        <v>282826.31000000006</v>
      </c>
      <c r="M12" s="11">
        <v>356151.45</v>
      </c>
      <c r="N12" s="16">
        <f t="shared" ref="N12:N40" si="1">SUM(B12:M12)</f>
        <v>1939478.9599999997</v>
      </c>
    </row>
    <row r="13" spans="1:14" x14ac:dyDescent="0.3">
      <c r="A13" s="13" t="s">
        <v>34</v>
      </c>
      <c r="B13" s="11">
        <v>272505.7</v>
      </c>
      <c r="C13" s="11">
        <v>194188.97999999998</v>
      </c>
      <c r="D13" s="11">
        <v>226128.35</v>
      </c>
      <c r="E13" s="11">
        <v>110057.84000000003</v>
      </c>
      <c r="F13" s="11">
        <v>411466.5300000002</v>
      </c>
      <c r="G13" s="11">
        <v>346825.10999999993</v>
      </c>
      <c r="H13" s="11">
        <v>406522.14</v>
      </c>
      <c r="I13" s="11">
        <v>289613.63999999996</v>
      </c>
      <c r="J13" s="11">
        <v>131625.37</v>
      </c>
      <c r="K13" s="11">
        <v>189143.31999999998</v>
      </c>
      <c r="L13" s="11">
        <v>160823.25</v>
      </c>
      <c r="M13" s="11">
        <v>206037.78999999998</v>
      </c>
      <c r="N13" s="16">
        <f t="shared" si="1"/>
        <v>2944938.0200000005</v>
      </c>
    </row>
    <row r="14" spans="1:14" x14ac:dyDescent="0.3">
      <c r="A14" s="13" t="s">
        <v>35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6">
        <f t="shared" si="1"/>
        <v>0</v>
      </c>
    </row>
    <row r="15" spans="1:14" x14ac:dyDescent="0.3">
      <c r="A15" s="13" t="s">
        <v>36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6">
        <f t="shared" si="1"/>
        <v>0</v>
      </c>
    </row>
    <row r="16" spans="1:14" x14ac:dyDescent="0.3">
      <c r="A16" s="13" t="s">
        <v>37</v>
      </c>
      <c r="B16" s="11">
        <v>184390.1</v>
      </c>
      <c r="C16" s="11">
        <v>178523.6</v>
      </c>
      <c r="D16" s="11">
        <v>177851.8</v>
      </c>
      <c r="E16" s="11">
        <v>249629.6</v>
      </c>
      <c r="F16" s="11">
        <v>200594.3</v>
      </c>
      <c r="G16" s="11">
        <v>200344.7</v>
      </c>
      <c r="H16" s="11">
        <v>200262.2</v>
      </c>
      <c r="I16" s="11">
        <v>210897.5</v>
      </c>
      <c r="J16" s="11">
        <v>236734.1</v>
      </c>
      <c r="K16" s="11">
        <v>234582.1</v>
      </c>
      <c r="L16" s="11">
        <v>247229.7</v>
      </c>
      <c r="M16" s="11">
        <v>387382.19999999995</v>
      </c>
      <c r="N16" s="16">
        <f t="shared" si="1"/>
        <v>2708421.9000000004</v>
      </c>
    </row>
    <row r="17" spans="1:14" x14ac:dyDescent="0.3">
      <c r="A17" s="13" t="s">
        <v>38</v>
      </c>
      <c r="B17" s="11">
        <v>13503.36</v>
      </c>
      <c r="C17" s="11">
        <v>13503.36</v>
      </c>
      <c r="D17" s="11">
        <v>12740.43</v>
      </c>
      <c r="E17" s="11">
        <v>0</v>
      </c>
      <c r="F17" s="11">
        <v>12740.43</v>
      </c>
      <c r="G17" s="11">
        <v>13649.15</v>
      </c>
      <c r="H17" s="11">
        <v>12740.43</v>
      </c>
      <c r="I17" s="11">
        <v>12740.43</v>
      </c>
      <c r="J17" s="11">
        <v>12740.43</v>
      </c>
      <c r="K17" s="11">
        <v>12740.43</v>
      </c>
      <c r="L17" s="11">
        <v>0</v>
      </c>
      <c r="M17" s="11">
        <v>33853.620000000003</v>
      </c>
      <c r="N17" s="16">
        <f t="shared" si="1"/>
        <v>150952.06999999998</v>
      </c>
    </row>
    <row r="18" spans="1:14" x14ac:dyDescent="0.3">
      <c r="A18" s="13" t="s">
        <v>39</v>
      </c>
      <c r="B18" s="11">
        <v>382124.79</v>
      </c>
      <c r="C18" s="11">
        <v>413252.74</v>
      </c>
      <c r="D18" s="11">
        <v>403892.52999999991</v>
      </c>
      <c r="E18" s="11">
        <v>396385.66999999993</v>
      </c>
      <c r="F18" s="11">
        <v>432714.74</v>
      </c>
      <c r="G18" s="11">
        <v>467092.97</v>
      </c>
      <c r="H18" s="11">
        <v>461598.71999999997</v>
      </c>
      <c r="I18" s="11">
        <v>469878.86</v>
      </c>
      <c r="J18" s="11">
        <v>463230.06999999995</v>
      </c>
      <c r="K18" s="11">
        <v>454486.14</v>
      </c>
      <c r="L18" s="11">
        <v>460720.42</v>
      </c>
      <c r="M18" s="11">
        <v>458889.37</v>
      </c>
      <c r="N18" s="16">
        <f t="shared" si="1"/>
        <v>5264267.0199999996</v>
      </c>
    </row>
    <row r="19" spans="1:14" x14ac:dyDescent="0.3">
      <c r="A19" s="13" t="s">
        <v>40</v>
      </c>
      <c r="B19" s="11">
        <v>19463</v>
      </c>
      <c r="C19" s="11">
        <v>17425</v>
      </c>
      <c r="D19" s="11">
        <v>16227.55</v>
      </c>
      <c r="E19" s="11">
        <v>16917.05</v>
      </c>
      <c r="F19" s="11">
        <v>24120.9</v>
      </c>
      <c r="G19" s="11">
        <v>25308.25</v>
      </c>
      <c r="H19" s="11">
        <v>19884.150000000001</v>
      </c>
      <c r="I19" s="11">
        <v>24525.050000000003</v>
      </c>
      <c r="J19" s="11">
        <v>19619.05</v>
      </c>
      <c r="K19" s="11">
        <v>27753.55</v>
      </c>
      <c r="L19" s="11">
        <v>23366.2</v>
      </c>
      <c r="M19" s="11">
        <v>21882.3</v>
      </c>
      <c r="N19" s="16">
        <f t="shared" si="1"/>
        <v>256492.05</v>
      </c>
    </row>
    <row r="20" spans="1:14" x14ac:dyDescent="0.3">
      <c r="A20" s="13" t="s">
        <v>41</v>
      </c>
      <c r="B20" s="11">
        <v>10851.75</v>
      </c>
      <c r="C20" s="11">
        <v>12387.31</v>
      </c>
      <c r="D20" s="11">
        <v>12210.489999999998</v>
      </c>
      <c r="E20" s="11">
        <v>3183.42</v>
      </c>
      <c r="F20" s="11">
        <v>21565.01</v>
      </c>
      <c r="G20" s="11">
        <v>1809.87</v>
      </c>
      <c r="H20" s="11">
        <v>10621.019999999999</v>
      </c>
      <c r="I20" s="11">
        <v>20826.87</v>
      </c>
      <c r="J20" s="11">
        <v>3830.83</v>
      </c>
      <c r="K20" s="11">
        <v>5731.0599999999995</v>
      </c>
      <c r="L20" s="11">
        <v>8322.73</v>
      </c>
      <c r="M20" s="11">
        <v>9799.17</v>
      </c>
      <c r="N20" s="16">
        <f t="shared" si="1"/>
        <v>121139.52999999998</v>
      </c>
    </row>
    <row r="21" spans="1:14" x14ac:dyDescent="0.3">
      <c r="A21" s="13" t="s">
        <v>42</v>
      </c>
      <c r="B21" s="11">
        <v>17031.099999999999</v>
      </c>
      <c r="C21" s="11">
        <v>27580.63</v>
      </c>
      <c r="D21" s="11">
        <v>38155.53</v>
      </c>
      <c r="E21" s="11">
        <v>20949.150000000001</v>
      </c>
      <c r="F21" s="11">
        <v>0</v>
      </c>
      <c r="G21" s="11">
        <v>0</v>
      </c>
      <c r="H21" s="11">
        <v>12976.08</v>
      </c>
      <c r="I21" s="11">
        <v>11354.07</v>
      </c>
      <c r="J21" s="11">
        <v>45729.659999999996</v>
      </c>
      <c r="K21" s="11">
        <v>16128.09</v>
      </c>
      <c r="L21" s="11">
        <v>57706.179999999993</v>
      </c>
      <c r="M21" s="11">
        <v>16332.43</v>
      </c>
      <c r="N21" s="16">
        <f t="shared" si="1"/>
        <v>263942.92</v>
      </c>
    </row>
    <row r="22" spans="1:14" x14ac:dyDescent="0.3">
      <c r="A22" s="13" t="s">
        <v>43</v>
      </c>
      <c r="B22" s="11">
        <v>14000</v>
      </c>
      <c r="C22" s="11">
        <v>14000</v>
      </c>
      <c r="D22" s="11">
        <v>14000</v>
      </c>
      <c r="E22" s="11">
        <v>14000</v>
      </c>
      <c r="F22" s="11">
        <v>19500</v>
      </c>
      <c r="G22" s="11">
        <v>19500</v>
      </c>
      <c r="H22" s="11">
        <v>19500</v>
      </c>
      <c r="I22" s="11">
        <v>19500</v>
      </c>
      <c r="J22" s="11">
        <v>19500</v>
      </c>
      <c r="K22" s="11">
        <v>19500</v>
      </c>
      <c r="L22" s="11">
        <v>19500</v>
      </c>
      <c r="M22" s="11">
        <v>19500</v>
      </c>
      <c r="N22" s="16">
        <f t="shared" si="1"/>
        <v>212000</v>
      </c>
    </row>
    <row r="23" spans="1:14" x14ac:dyDescent="0.3">
      <c r="A23" s="13" t="s">
        <v>44</v>
      </c>
      <c r="B23" s="11">
        <v>29021.66</v>
      </c>
      <c r="C23" s="11">
        <v>27689.01</v>
      </c>
      <c r="D23" s="11">
        <v>25242.18</v>
      </c>
      <c r="E23" s="11">
        <v>13409.61</v>
      </c>
      <c r="F23" s="11">
        <v>40361.650000000009</v>
      </c>
      <c r="G23" s="11">
        <v>38163.460000000006</v>
      </c>
      <c r="H23" s="11">
        <v>17637.53</v>
      </c>
      <c r="I23" s="11">
        <v>49208.189999999995</v>
      </c>
      <c r="J23" s="11">
        <v>43284.01</v>
      </c>
      <c r="K23" s="11">
        <v>20382.939999999995</v>
      </c>
      <c r="L23" s="11">
        <v>24945.309999999998</v>
      </c>
      <c r="M23" s="11">
        <v>7179.89</v>
      </c>
      <c r="N23" s="16">
        <f t="shared" si="1"/>
        <v>336525.44</v>
      </c>
    </row>
    <row r="24" spans="1:14" x14ac:dyDescent="0.3">
      <c r="A24" s="13" t="s">
        <v>45</v>
      </c>
      <c r="B24" s="11">
        <v>10935.51</v>
      </c>
      <c r="C24" s="11">
        <v>615.02</v>
      </c>
      <c r="D24" s="11">
        <v>217887.38999999998</v>
      </c>
      <c r="E24" s="11">
        <v>79794.3</v>
      </c>
      <c r="F24" s="11">
        <v>10733.230000000001</v>
      </c>
      <c r="G24" s="11">
        <v>3616.94</v>
      </c>
      <c r="H24" s="11">
        <v>5013.1900000000005</v>
      </c>
      <c r="I24" s="11">
        <v>9388.7000000000007</v>
      </c>
      <c r="J24" s="11">
        <v>6590.71</v>
      </c>
      <c r="K24" s="11">
        <v>11412.31</v>
      </c>
      <c r="L24" s="11">
        <v>15958.58</v>
      </c>
      <c r="M24" s="11">
        <v>16132.04</v>
      </c>
      <c r="N24" s="16">
        <f t="shared" si="1"/>
        <v>388077.92</v>
      </c>
    </row>
    <row r="25" spans="1:14" x14ac:dyDescent="0.3">
      <c r="A25" s="13" t="s">
        <v>46</v>
      </c>
      <c r="B25" s="11">
        <v>67221.2</v>
      </c>
      <c r="C25" s="11">
        <v>45192.45</v>
      </c>
      <c r="D25" s="11">
        <v>47214.33</v>
      </c>
      <c r="E25" s="11">
        <v>46599.98</v>
      </c>
      <c r="F25" s="11">
        <v>69412.5</v>
      </c>
      <c r="G25" s="11">
        <v>45834.68</v>
      </c>
      <c r="H25" s="11">
        <v>51789.73</v>
      </c>
      <c r="I25" s="11">
        <v>68213.5</v>
      </c>
      <c r="J25" s="11">
        <v>21073.309999999998</v>
      </c>
      <c r="K25" s="11">
        <v>185729.33000000002</v>
      </c>
      <c r="L25" s="11">
        <v>34436.36</v>
      </c>
      <c r="M25" s="11">
        <v>70342.080000000002</v>
      </c>
      <c r="N25" s="16">
        <f t="shared" si="1"/>
        <v>753059.45</v>
      </c>
    </row>
    <row r="26" spans="1:14" x14ac:dyDescent="0.3">
      <c r="A26" s="13" t="s">
        <v>47</v>
      </c>
      <c r="B26" s="11">
        <v>35063.47</v>
      </c>
      <c r="C26" s="11">
        <v>25986.53</v>
      </c>
      <c r="D26" s="11">
        <v>25350</v>
      </c>
      <c r="E26" s="11">
        <v>23790.97</v>
      </c>
      <c r="F26" s="11">
        <v>28127.42</v>
      </c>
      <c r="G26" s="11">
        <v>0</v>
      </c>
      <c r="H26" s="11">
        <v>28127.42</v>
      </c>
      <c r="I26" s="11">
        <v>18895.23</v>
      </c>
      <c r="J26" s="11">
        <v>37840.89</v>
      </c>
      <c r="K26" s="11">
        <v>28282.67</v>
      </c>
      <c r="L26" s="11">
        <v>38322.17</v>
      </c>
      <c r="M26" s="11">
        <v>28127.42</v>
      </c>
      <c r="N26" s="16">
        <f t="shared" si="1"/>
        <v>317914.18999999994</v>
      </c>
    </row>
    <row r="27" spans="1:14" x14ac:dyDescent="0.3">
      <c r="A27" s="13" t="s">
        <v>48</v>
      </c>
      <c r="B27" s="11">
        <v>2557.7600000000002</v>
      </c>
      <c r="C27" s="11">
        <v>2477.23</v>
      </c>
      <c r="D27" s="11">
        <v>2761.26</v>
      </c>
      <c r="E27" s="11">
        <v>2163.0400000000004</v>
      </c>
      <c r="F27" s="11">
        <v>2598.83</v>
      </c>
      <c r="G27" s="11">
        <v>2575.84</v>
      </c>
      <c r="H27" s="11">
        <v>2402.1999999999998</v>
      </c>
      <c r="I27" s="11">
        <v>2293.69</v>
      </c>
      <c r="J27" s="11">
        <v>3006.2599999999998</v>
      </c>
      <c r="K27" s="11">
        <v>2521.25</v>
      </c>
      <c r="L27" s="11">
        <v>2735.44</v>
      </c>
      <c r="M27" s="11">
        <v>2646.19</v>
      </c>
      <c r="N27" s="16">
        <f t="shared" si="1"/>
        <v>30738.989999999994</v>
      </c>
    </row>
    <row r="28" spans="1:14" x14ac:dyDescent="0.3">
      <c r="A28" s="13" t="s">
        <v>49</v>
      </c>
      <c r="B28" s="11">
        <v>512.76</v>
      </c>
      <c r="C28" s="11">
        <v>1360802.7299999997</v>
      </c>
      <c r="D28" s="11">
        <v>594.09000000000026</v>
      </c>
      <c r="E28" s="11">
        <v>482.42999999999995</v>
      </c>
      <c r="F28" s="11">
        <v>679.32000000000039</v>
      </c>
      <c r="G28" s="11">
        <v>701.32</v>
      </c>
      <c r="H28" s="11">
        <v>593.73000000000013</v>
      </c>
      <c r="I28" s="11">
        <v>707.38</v>
      </c>
      <c r="J28" s="11">
        <v>583.08999999999958</v>
      </c>
      <c r="K28" s="11">
        <v>550.83999999999992</v>
      </c>
      <c r="L28" s="11">
        <v>17241.009999999998</v>
      </c>
      <c r="M28" s="11">
        <v>8003619.0700000003</v>
      </c>
      <c r="N28" s="16">
        <f t="shared" si="1"/>
        <v>9387067.7699999996</v>
      </c>
    </row>
    <row r="29" spans="1:14" x14ac:dyDescent="0.3">
      <c r="A29" s="13" t="s">
        <v>50</v>
      </c>
      <c r="B29" s="11">
        <v>7844.7199999999993</v>
      </c>
      <c r="C29" s="11">
        <v>7158.07</v>
      </c>
      <c r="D29" s="11">
        <v>23922.39</v>
      </c>
      <c r="E29" s="11">
        <v>21634.44</v>
      </c>
      <c r="F29" s="11">
        <v>37641.129999999997</v>
      </c>
      <c r="G29" s="11">
        <v>10475.25</v>
      </c>
      <c r="H29" s="11">
        <v>22196.839999999997</v>
      </c>
      <c r="I29" s="11">
        <v>37481.689999999995</v>
      </c>
      <c r="J29" s="11">
        <v>32978.04</v>
      </c>
      <c r="K29" s="11">
        <v>30074.809999999998</v>
      </c>
      <c r="L29" s="11">
        <v>42366.12</v>
      </c>
      <c r="M29" s="11">
        <v>53188.480000000003</v>
      </c>
      <c r="N29" s="16">
        <f t="shared" si="1"/>
        <v>326961.98</v>
      </c>
    </row>
    <row r="30" spans="1:14" x14ac:dyDescent="0.3">
      <c r="A30" s="13" t="s">
        <v>51</v>
      </c>
      <c r="B30" s="11">
        <v>40335</v>
      </c>
      <c r="C30" s="11">
        <v>40335</v>
      </c>
      <c r="D30" s="11">
        <v>40335</v>
      </c>
      <c r="E30" s="11">
        <v>39225.79</v>
      </c>
      <c r="F30" s="11">
        <v>40335</v>
      </c>
      <c r="G30" s="11">
        <v>40335</v>
      </c>
      <c r="H30" s="11">
        <v>40335</v>
      </c>
      <c r="I30" s="11">
        <v>40338.660000000003</v>
      </c>
      <c r="J30" s="11">
        <v>40335</v>
      </c>
      <c r="K30" s="11">
        <v>39225.79</v>
      </c>
      <c r="L30" s="11">
        <v>40335</v>
      </c>
      <c r="M30" s="11">
        <v>39225.79</v>
      </c>
      <c r="N30" s="16">
        <f t="shared" si="1"/>
        <v>480696.03</v>
      </c>
    </row>
    <row r="31" spans="1:14" x14ac:dyDescent="0.3">
      <c r="A31" s="13" t="s">
        <v>52</v>
      </c>
      <c r="B31" s="11">
        <v>16340.82</v>
      </c>
      <c r="C31" s="11">
        <v>13617.97</v>
      </c>
      <c r="D31" s="11">
        <v>9930.18</v>
      </c>
      <c r="E31" s="11">
        <v>0</v>
      </c>
      <c r="F31" s="11">
        <v>19030.5</v>
      </c>
      <c r="G31" s="11">
        <v>4610.4400000000005</v>
      </c>
      <c r="H31" s="11">
        <v>16783.900000000001</v>
      </c>
      <c r="I31" s="11">
        <v>54988.030000000006</v>
      </c>
      <c r="J31" s="11">
        <v>5995.0999999999995</v>
      </c>
      <c r="K31" s="11">
        <v>10910.749999999998</v>
      </c>
      <c r="L31" s="11">
        <v>13300.04</v>
      </c>
      <c r="M31" s="11">
        <v>30824.45</v>
      </c>
      <c r="N31" s="16">
        <f t="shared" si="1"/>
        <v>196332.18000000002</v>
      </c>
    </row>
    <row r="32" spans="1:14" x14ac:dyDescent="0.3">
      <c r="A32" s="13" t="s">
        <v>53</v>
      </c>
      <c r="B32" s="11">
        <v>14400</v>
      </c>
      <c r="C32" s="11">
        <v>14400</v>
      </c>
      <c r="D32" s="11">
        <v>14400</v>
      </c>
      <c r="E32" s="11">
        <v>14400</v>
      </c>
      <c r="F32" s="11">
        <v>14400</v>
      </c>
      <c r="G32" s="11">
        <v>14400</v>
      </c>
      <c r="H32" s="11">
        <v>14400</v>
      </c>
      <c r="I32" s="11">
        <v>0</v>
      </c>
      <c r="J32" s="11">
        <v>14400</v>
      </c>
      <c r="K32" s="11">
        <v>14400</v>
      </c>
      <c r="L32" s="11">
        <v>14400</v>
      </c>
      <c r="M32" s="11">
        <v>14400</v>
      </c>
      <c r="N32" s="16">
        <f t="shared" si="1"/>
        <v>158400</v>
      </c>
    </row>
    <row r="33" spans="1:14" x14ac:dyDescent="0.3">
      <c r="A33" s="13" t="s">
        <v>54</v>
      </c>
      <c r="B33" s="11">
        <v>48517</v>
      </c>
      <c r="C33" s="11">
        <v>10871.11</v>
      </c>
      <c r="D33" s="11">
        <v>34610</v>
      </c>
      <c r="E33" s="11">
        <v>15423.33</v>
      </c>
      <c r="F33" s="11">
        <v>24725</v>
      </c>
      <c r="G33" s="11">
        <v>23060</v>
      </c>
      <c r="H33" s="11">
        <v>23060</v>
      </c>
      <c r="I33" s="11">
        <v>23060</v>
      </c>
      <c r="J33" s="11">
        <v>59185.9</v>
      </c>
      <c r="K33" s="11">
        <v>23915.390000000003</v>
      </c>
      <c r="L33" s="11">
        <v>23186.45</v>
      </c>
      <c r="M33" s="11">
        <v>38883.360000000001</v>
      </c>
      <c r="N33" s="16">
        <f t="shared" si="1"/>
        <v>348497.54000000004</v>
      </c>
    </row>
    <row r="34" spans="1:14" x14ac:dyDescent="0.3">
      <c r="A34" s="13" t="s">
        <v>55</v>
      </c>
      <c r="B34" s="11">
        <v>116210</v>
      </c>
      <c r="C34" s="11">
        <v>178000</v>
      </c>
      <c r="D34" s="11">
        <v>119000</v>
      </c>
      <c r="E34" s="11">
        <v>115310</v>
      </c>
      <c r="F34" s="11">
        <v>115310</v>
      </c>
      <c r="G34" s="11">
        <v>115310</v>
      </c>
      <c r="H34" s="11">
        <v>115310</v>
      </c>
      <c r="I34" s="11">
        <v>115310</v>
      </c>
      <c r="J34" s="11">
        <v>115310</v>
      </c>
      <c r="K34" s="11">
        <v>379314.87</v>
      </c>
      <c r="L34" s="11">
        <v>0</v>
      </c>
      <c r="M34" s="11">
        <v>0</v>
      </c>
      <c r="N34" s="16">
        <f t="shared" si="1"/>
        <v>1484384.87</v>
      </c>
    </row>
    <row r="35" spans="1:14" x14ac:dyDescent="0.3">
      <c r="A35" s="13" t="s">
        <v>9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6">
        <f t="shared" si="1"/>
        <v>0</v>
      </c>
    </row>
    <row r="36" spans="1:14" x14ac:dyDescent="0.3">
      <c r="A36" s="13" t="s">
        <v>56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6">
        <f t="shared" si="1"/>
        <v>0</v>
      </c>
    </row>
    <row r="37" spans="1:14" x14ac:dyDescent="0.3">
      <c r="A37" s="13" t="s">
        <v>57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29186.07</v>
      </c>
      <c r="I37" s="11">
        <v>31083.119999999999</v>
      </c>
      <c r="J37" s="11">
        <v>32209.32</v>
      </c>
      <c r="K37" s="11">
        <v>32724.12</v>
      </c>
      <c r="L37" s="11">
        <v>33053.97</v>
      </c>
      <c r="M37" s="11">
        <v>33110.28</v>
      </c>
      <c r="N37" s="16">
        <f t="shared" si="1"/>
        <v>191366.88</v>
      </c>
    </row>
    <row r="38" spans="1:14" x14ac:dyDescent="0.3">
      <c r="A38" s="13" t="s">
        <v>58</v>
      </c>
      <c r="B38" s="11">
        <v>163236.35</v>
      </c>
      <c r="C38" s="11">
        <v>3382825.1900000004</v>
      </c>
      <c r="D38" s="11">
        <v>20797565.629999999</v>
      </c>
      <c r="E38" s="11">
        <v>8281704.2000000002</v>
      </c>
      <c r="F38" s="11">
        <v>10667899.440000001</v>
      </c>
      <c r="G38" s="11">
        <v>8336680.5600000005</v>
      </c>
      <c r="H38" s="11">
        <v>7178504.6199999992</v>
      </c>
      <c r="I38" s="11">
        <v>6549339.9499999993</v>
      </c>
      <c r="J38" s="11">
        <v>4204152.4300000006</v>
      </c>
      <c r="K38" s="11">
        <v>19699824.460000001</v>
      </c>
      <c r="L38" s="11">
        <v>7213000</v>
      </c>
      <c r="M38" s="11">
        <v>0</v>
      </c>
      <c r="N38" s="16">
        <f t="shared" si="1"/>
        <v>96474732.830000013</v>
      </c>
    </row>
    <row r="39" spans="1:14" x14ac:dyDescent="0.3">
      <c r="A39" s="14" t="s">
        <v>59</v>
      </c>
      <c r="B39" s="3">
        <v>1654489.11</v>
      </c>
      <c r="C39" s="3">
        <v>6169872.0800000001</v>
      </c>
      <c r="D39" s="3">
        <v>22312985.27</v>
      </c>
      <c r="E39" s="3">
        <v>9594924.4900000002</v>
      </c>
      <c r="F39" s="3">
        <v>12364991.900000002</v>
      </c>
      <c r="G39" s="3">
        <v>9881539.0800000001</v>
      </c>
      <c r="H39" s="3">
        <v>8776682.9100000001</v>
      </c>
      <c r="I39" s="3">
        <v>8210187.6799999988</v>
      </c>
      <c r="J39" s="3">
        <v>5611710.9700000007</v>
      </c>
      <c r="K39" s="3">
        <v>21537722.43</v>
      </c>
      <c r="L39" s="3">
        <v>8773775.2400000002</v>
      </c>
      <c r="M39" s="3">
        <v>9847507.3799999971</v>
      </c>
      <c r="N39" s="4">
        <f>SUM(B39:M39)</f>
        <v>124736388.53999998</v>
      </c>
    </row>
    <row r="40" spans="1:14" x14ac:dyDescent="0.3">
      <c r="A40" s="13" t="s">
        <v>60</v>
      </c>
      <c r="B40" s="11">
        <v>284000</v>
      </c>
      <c r="C40" s="11">
        <v>284000</v>
      </c>
      <c r="D40" s="11">
        <v>284000</v>
      </c>
      <c r="E40" s="11">
        <v>284000</v>
      </c>
      <c r="F40" s="11">
        <v>284000</v>
      </c>
      <c r="G40" s="11">
        <v>284000</v>
      </c>
      <c r="H40" s="11">
        <v>284000</v>
      </c>
      <c r="I40" s="11">
        <v>284000</v>
      </c>
      <c r="J40" s="11">
        <v>284000</v>
      </c>
      <c r="K40" s="11">
        <v>284000</v>
      </c>
      <c r="L40" s="11">
        <v>284000</v>
      </c>
      <c r="M40" s="11">
        <v>284000</v>
      </c>
      <c r="N40" s="16">
        <f t="shared" si="1"/>
        <v>3408000</v>
      </c>
    </row>
    <row r="41" spans="1:14" x14ac:dyDescent="0.3">
      <c r="A41" s="15" t="s">
        <v>61</v>
      </c>
      <c r="B41" s="3">
        <v>4925281.5</v>
      </c>
      <c r="C41" s="3">
        <v>9404765.629999999</v>
      </c>
      <c r="D41" s="3">
        <v>25710202.899999999</v>
      </c>
      <c r="E41" s="3">
        <v>13308254.109999999</v>
      </c>
      <c r="F41" s="3">
        <v>15941454.160000002</v>
      </c>
      <c r="G41" s="3">
        <v>13679155.140000001</v>
      </c>
      <c r="H41" s="3">
        <v>12633109.08</v>
      </c>
      <c r="I41" s="3">
        <v>12048210.899999999</v>
      </c>
      <c r="J41" s="3">
        <v>9490929.870000001</v>
      </c>
      <c r="K41" s="3">
        <v>25263330.210000001</v>
      </c>
      <c r="L41" s="3">
        <v>13594349.039999999</v>
      </c>
      <c r="M41" s="3">
        <v>15174397.429999996</v>
      </c>
      <c r="N41" s="4">
        <f>SUM(B41:M41)</f>
        <v>171173439.97</v>
      </c>
    </row>
    <row r="42" spans="1:14" x14ac:dyDescent="0.3">
      <c r="A42" s="150" t="s">
        <v>2827</v>
      </c>
      <c r="B42" s="16">
        <v>0</v>
      </c>
      <c r="C42" s="16">
        <v>4223591.01</v>
      </c>
      <c r="D42" s="16">
        <v>8447182.0199999996</v>
      </c>
      <c r="E42" s="16">
        <v>4223591.01</v>
      </c>
      <c r="F42" s="16">
        <v>4223591.01</v>
      </c>
      <c r="G42" s="16">
        <v>4223591.01</v>
      </c>
      <c r="H42" s="16">
        <v>4223591.01</v>
      </c>
      <c r="I42" s="16">
        <v>4223591.01</v>
      </c>
      <c r="J42" s="16">
        <v>4223591.01</v>
      </c>
      <c r="K42" s="16">
        <v>9465224.7300000004</v>
      </c>
      <c r="L42" s="16">
        <v>9026451</v>
      </c>
      <c r="M42" s="16">
        <v>4801533.62</v>
      </c>
      <c r="N42" s="16">
        <f>B42+C42+D42+E42+F42+G42+H42+I42+J42+K42+L42+M42</f>
        <v>61305528.43999999</v>
      </c>
    </row>
    <row r="43" spans="1:14" x14ac:dyDescent="0.3">
      <c r="A43" s="150" t="s">
        <v>2828</v>
      </c>
      <c r="B43" s="16">
        <v>2577637.86</v>
      </c>
      <c r="C43" s="16">
        <v>3756249.57</v>
      </c>
      <c r="D43" s="16">
        <v>8798199.75</v>
      </c>
      <c r="E43" s="16">
        <v>9077720.3399999999</v>
      </c>
      <c r="F43" s="16">
        <v>6279209.7999999998</v>
      </c>
      <c r="G43" s="16">
        <v>9446334.1400000006</v>
      </c>
      <c r="H43" s="16">
        <v>8359689.7599999998</v>
      </c>
      <c r="I43" s="16">
        <v>7815711.2199999997</v>
      </c>
      <c r="J43" s="16">
        <v>5259179.25</v>
      </c>
      <c r="K43" s="16">
        <v>15794532.73</v>
      </c>
      <c r="L43" s="16">
        <v>4513645.3</v>
      </c>
      <c r="M43" s="16">
        <v>10372527.35</v>
      </c>
      <c r="N43" s="16">
        <f t="shared" ref="N43:N47" si="2">B43+C43+D43+E43+F43+G43+H43+I43+J43+K43+L43+M43</f>
        <v>92050637.069999993</v>
      </c>
    </row>
    <row r="44" spans="1:14" x14ac:dyDescent="0.3">
      <c r="A44" s="150" t="s">
        <v>2829</v>
      </c>
      <c r="B44" s="16">
        <v>0</v>
      </c>
      <c r="C44" s="16">
        <v>0</v>
      </c>
      <c r="D44" s="16">
        <v>0</v>
      </c>
      <c r="E44" s="16">
        <v>1700</v>
      </c>
      <c r="F44" s="16">
        <v>0</v>
      </c>
      <c r="G44" s="16">
        <v>0</v>
      </c>
      <c r="H44" s="16">
        <v>0</v>
      </c>
      <c r="I44" s="16">
        <v>0</v>
      </c>
      <c r="J44" s="16">
        <v>6870.02</v>
      </c>
      <c r="K44" s="16">
        <v>0</v>
      </c>
      <c r="L44" s="16">
        <v>0</v>
      </c>
      <c r="M44" s="16">
        <v>0</v>
      </c>
      <c r="N44" s="16">
        <f t="shared" si="2"/>
        <v>8570.02</v>
      </c>
    </row>
    <row r="45" spans="1:14" x14ac:dyDescent="0.3">
      <c r="A45" s="150" t="s">
        <v>2830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f t="shared" si="2"/>
        <v>0</v>
      </c>
    </row>
    <row r="46" spans="1:14" x14ac:dyDescent="0.3">
      <c r="A46" s="150" t="s">
        <v>2831</v>
      </c>
      <c r="B46" s="16">
        <v>2272984.8199999998</v>
      </c>
      <c r="C46" s="16">
        <v>1544.74</v>
      </c>
      <c r="D46" s="16">
        <v>0</v>
      </c>
      <c r="E46" s="16">
        <v>45.3</v>
      </c>
      <c r="F46" s="16">
        <v>1210022.99</v>
      </c>
      <c r="G46" s="16">
        <v>0</v>
      </c>
      <c r="H46" s="16">
        <v>34828.31</v>
      </c>
      <c r="I46" s="16">
        <v>3508.31</v>
      </c>
      <c r="J46" s="16">
        <v>0</v>
      </c>
      <c r="K46" s="16">
        <v>183.93</v>
      </c>
      <c r="L46" s="16">
        <v>54251.74</v>
      </c>
      <c r="M46" s="16">
        <v>0</v>
      </c>
      <c r="N46" s="16">
        <f t="shared" si="2"/>
        <v>3577370.14</v>
      </c>
    </row>
    <row r="47" spans="1:14" x14ac:dyDescent="0.3">
      <c r="A47" s="150" t="s">
        <v>2832</v>
      </c>
      <c r="B47" s="16">
        <v>74658.820000000007</v>
      </c>
      <c r="C47" s="16">
        <v>1423380.31</v>
      </c>
      <c r="D47" s="16">
        <v>8464821.1300000008</v>
      </c>
      <c r="E47" s="16">
        <v>5197.46</v>
      </c>
      <c r="F47" s="16">
        <v>4228630.3600000003</v>
      </c>
      <c r="G47" s="16">
        <v>9229.99</v>
      </c>
      <c r="H47" s="16">
        <v>15000</v>
      </c>
      <c r="I47" s="16">
        <v>5400.36</v>
      </c>
      <c r="J47" s="16">
        <v>1289.5899999999999</v>
      </c>
      <c r="K47" s="16">
        <v>3388.82</v>
      </c>
      <c r="L47" s="16">
        <v>1</v>
      </c>
      <c r="M47" s="16">
        <v>336.46</v>
      </c>
      <c r="N47" s="16">
        <f t="shared" si="2"/>
        <v>14231334.300000003</v>
      </c>
    </row>
    <row r="48" spans="1:14" x14ac:dyDescent="0.3">
      <c r="A48" s="149" t="s">
        <v>2833</v>
      </c>
      <c r="B48" s="4">
        <f>B42+B43+B44+B45+B46+B47</f>
        <v>4925281.5</v>
      </c>
      <c r="C48" s="4">
        <f t="shared" ref="C48:N48" si="3">C42+C43+C44+C45+C46+C47</f>
        <v>9404765.6300000008</v>
      </c>
      <c r="D48" s="4">
        <f t="shared" si="3"/>
        <v>25710202.899999999</v>
      </c>
      <c r="E48" s="4">
        <f t="shared" si="3"/>
        <v>13308254.110000001</v>
      </c>
      <c r="F48" s="4">
        <f t="shared" si="3"/>
        <v>15941454.16</v>
      </c>
      <c r="G48" s="4">
        <f>G42+G43+G44+G45+G46+G47</f>
        <v>13679155.140000001</v>
      </c>
      <c r="H48" s="4">
        <f t="shared" si="3"/>
        <v>12633109.08</v>
      </c>
      <c r="I48" s="4">
        <f t="shared" si="3"/>
        <v>12048210.9</v>
      </c>
      <c r="J48" s="4">
        <f t="shared" si="3"/>
        <v>9490929.8699999992</v>
      </c>
      <c r="K48" s="4">
        <f t="shared" si="3"/>
        <v>25263330.210000001</v>
      </c>
      <c r="L48" s="4">
        <f t="shared" si="3"/>
        <v>13594349.040000001</v>
      </c>
      <c r="M48" s="4">
        <f t="shared" si="3"/>
        <v>15174397.43</v>
      </c>
      <c r="N48" s="4">
        <f t="shared" si="3"/>
        <v>171173439.97</v>
      </c>
    </row>
  </sheetData>
  <sheetProtection algorithmName="SHA-512" hashValue="N35m+/cf6ZrEmCUXYuiX3tv33JBjqCF+5wFA9DLwbnEYahUj1Vz0lyHaQ83+G31hxXPPLSauDyj3VD1PqTCTsw==" saltValue="IAqilEcXEiZnUfg5SG42AA==" spinCount="100000" sheet="1" objects="1" scenarios="1"/>
  <mergeCells count="1">
    <mergeCell ref="A1:N1"/>
  </mergeCells>
  <pageMargins left="0.511811024" right="0.511811024" top="0.78740157499999996" bottom="0.78740157499999996" header="0.31496062000000002" footer="0.31496062000000002"/>
  <pageSetup paperSize="9" scale="45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DD2FD-839A-4E80-A0E0-5D3717FEE821}">
  <sheetPr>
    <tabColor rgb="FF008B82"/>
  </sheetPr>
  <dimension ref="A1:G363"/>
  <sheetViews>
    <sheetView workbookViewId="0">
      <selection activeCell="F62" sqref="F62:F211"/>
    </sheetView>
  </sheetViews>
  <sheetFormatPr defaultColWidth="8" defaultRowHeight="14.4" x14ac:dyDescent="0.3"/>
  <cols>
    <col min="1" max="1" width="7.6640625" bestFit="1" customWidth="1"/>
    <col min="2" max="2" width="26.44140625" customWidth="1"/>
    <col min="3" max="3" width="19.33203125" bestFit="1" customWidth="1"/>
    <col min="4" max="4" width="7.44140625" bestFit="1" customWidth="1"/>
    <col min="5" max="5" width="88.88671875" customWidth="1"/>
    <col min="6" max="7" width="11.109375" bestFit="1" customWidth="1"/>
  </cols>
  <sheetData>
    <row r="1" spans="1:7" ht="48" customHeight="1" x14ac:dyDescent="0.3">
      <c r="A1" s="152" t="s">
        <v>20</v>
      </c>
      <c r="B1" s="152"/>
      <c r="C1" s="152"/>
      <c r="D1" s="152"/>
      <c r="E1" s="152"/>
      <c r="F1" s="152"/>
      <c r="G1" s="152"/>
    </row>
    <row r="2" spans="1:7" x14ac:dyDescent="0.3">
      <c r="A2" s="5" t="s">
        <v>6</v>
      </c>
      <c r="B2" s="6" t="s">
        <v>418</v>
      </c>
      <c r="C2" s="7" t="s">
        <v>417</v>
      </c>
      <c r="D2" s="8" t="s">
        <v>2</v>
      </c>
      <c r="E2" s="9" t="s">
        <v>10</v>
      </c>
      <c r="F2" s="10" t="s">
        <v>7</v>
      </c>
      <c r="G2" s="6" t="s">
        <v>8</v>
      </c>
    </row>
    <row r="3" spans="1:7" x14ac:dyDescent="0.3">
      <c r="A3" s="40">
        <v>45170</v>
      </c>
      <c r="B3" s="21" t="s">
        <v>103</v>
      </c>
      <c r="C3" s="21" t="s">
        <v>377</v>
      </c>
      <c r="D3" s="17" t="s">
        <v>65</v>
      </c>
      <c r="E3" s="30" t="s">
        <v>866</v>
      </c>
      <c r="F3" s="85">
        <f>1.07*2</f>
        <v>2.14</v>
      </c>
      <c r="G3" s="46"/>
    </row>
    <row r="4" spans="1:7" x14ac:dyDescent="0.3">
      <c r="A4" s="40">
        <v>45170</v>
      </c>
      <c r="B4" s="21" t="s">
        <v>103</v>
      </c>
      <c r="C4" s="21" t="s">
        <v>377</v>
      </c>
      <c r="D4" s="17" t="s">
        <v>65</v>
      </c>
      <c r="E4" s="30" t="s">
        <v>866</v>
      </c>
      <c r="F4" s="85">
        <v>1.7</v>
      </c>
      <c r="G4" s="46"/>
    </row>
    <row r="5" spans="1:7" x14ac:dyDescent="0.3">
      <c r="A5" s="40">
        <v>45170</v>
      </c>
      <c r="B5" s="21" t="s">
        <v>103</v>
      </c>
      <c r="C5" s="21" t="s">
        <v>377</v>
      </c>
      <c r="D5" s="17" t="s">
        <v>65</v>
      </c>
      <c r="E5" s="30" t="s">
        <v>866</v>
      </c>
      <c r="F5" s="85">
        <v>2.14</v>
      </c>
      <c r="G5" s="46"/>
    </row>
    <row r="6" spans="1:7" x14ac:dyDescent="0.3">
      <c r="A6" s="40">
        <v>45170</v>
      </c>
      <c r="B6" s="21" t="s">
        <v>103</v>
      </c>
      <c r="C6" s="21" t="s">
        <v>377</v>
      </c>
      <c r="D6" s="17" t="s">
        <v>65</v>
      </c>
      <c r="E6" s="30" t="s">
        <v>866</v>
      </c>
      <c r="F6" s="85">
        <f>2.3*106</f>
        <v>243.79999999999998</v>
      </c>
      <c r="G6" s="46"/>
    </row>
    <row r="7" spans="1:7" x14ac:dyDescent="0.3">
      <c r="A7" s="40">
        <v>45170</v>
      </c>
      <c r="B7" s="21" t="s">
        <v>103</v>
      </c>
      <c r="C7" s="21" t="s">
        <v>377</v>
      </c>
      <c r="D7" s="17" t="s">
        <v>65</v>
      </c>
      <c r="E7" s="30" t="s">
        <v>866</v>
      </c>
      <c r="F7" s="85">
        <f>2.5*7</f>
        <v>17.5</v>
      </c>
      <c r="G7" s="46"/>
    </row>
    <row r="8" spans="1:7" x14ac:dyDescent="0.3">
      <c r="A8" s="40">
        <v>45170</v>
      </c>
      <c r="B8" s="21" t="s">
        <v>103</v>
      </c>
      <c r="C8" s="21" t="s">
        <v>377</v>
      </c>
      <c r="D8" s="17" t="s">
        <v>65</v>
      </c>
      <c r="E8" s="30" t="s">
        <v>866</v>
      </c>
      <c r="F8" s="85">
        <v>28.89</v>
      </c>
      <c r="G8" s="46"/>
    </row>
    <row r="9" spans="1:7" x14ac:dyDescent="0.3">
      <c r="A9" s="40">
        <v>45170</v>
      </c>
      <c r="B9" s="21" t="s">
        <v>103</v>
      </c>
      <c r="C9" s="21" t="s">
        <v>377</v>
      </c>
      <c r="D9" s="17" t="s">
        <v>65</v>
      </c>
      <c r="E9" s="30" t="s">
        <v>866</v>
      </c>
      <c r="F9" s="85">
        <v>405.53</v>
      </c>
      <c r="G9" s="46"/>
    </row>
    <row r="10" spans="1:7" x14ac:dyDescent="0.3">
      <c r="A10" s="40">
        <v>45170</v>
      </c>
      <c r="B10" s="21" t="s">
        <v>103</v>
      </c>
      <c r="C10" s="21" t="s">
        <v>377</v>
      </c>
      <c r="D10" s="17" t="s">
        <v>629</v>
      </c>
      <c r="E10" s="30" t="s">
        <v>867</v>
      </c>
      <c r="F10" s="85">
        <v>10815.96</v>
      </c>
      <c r="G10" s="46"/>
    </row>
    <row r="11" spans="1:7" x14ac:dyDescent="0.3">
      <c r="A11" s="43">
        <v>45170</v>
      </c>
      <c r="B11" s="22" t="s">
        <v>175</v>
      </c>
      <c r="C11" s="21">
        <v>13563</v>
      </c>
      <c r="D11" s="18" t="s">
        <v>66</v>
      </c>
      <c r="E11" s="24" t="s">
        <v>226</v>
      </c>
      <c r="F11" s="86"/>
      <c r="G11" s="78">
        <v>435.9</v>
      </c>
    </row>
    <row r="12" spans="1:7" x14ac:dyDescent="0.3">
      <c r="A12" s="42">
        <v>45170</v>
      </c>
      <c r="B12" s="22" t="s">
        <v>139</v>
      </c>
      <c r="C12" s="22">
        <v>842888</v>
      </c>
      <c r="D12" s="18" t="s">
        <v>81</v>
      </c>
      <c r="E12" s="24" t="s">
        <v>250</v>
      </c>
      <c r="F12" s="58"/>
      <c r="G12" s="78">
        <v>2078.8200000000002</v>
      </c>
    </row>
    <row r="13" spans="1:7" x14ac:dyDescent="0.3">
      <c r="A13" s="41">
        <v>45170</v>
      </c>
      <c r="B13" s="21" t="s">
        <v>393</v>
      </c>
      <c r="C13" s="71">
        <v>376143</v>
      </c>
      <c r="D13" s="17" t="s">
        <v>102</v>
      </c>
      <c r="E13" s="30" t="s">
        <v>868</v>
      </c>
      <c r="F13" s="59"/>
      <c r="G13" s="78">
        <v>5868.72</v>
      </c>
    </row>
    <row r="14" spans="1:7" x14ac:dyDescent="0.3">
      <c r="A14" s="42">
        <v>45170</v>
      </c>
      <c r="B14" s="22" t="s">
        <v>103</v>
      </c>
      <c r="C14" s="22" t="s">
        <v>379</v>
      </c>
      <c r="D14" s="18" t="s">
        <v>65</v>
      </c>
      <c r="E14" s="24" t="s">
        <v>422</v>
      </c>
      <c r="F14" s="58"/>
      <c r="G14" s="78">
        <v>1.43</v>
      </c>
    </row>
    <row r="15" spans="1:7" x14ac:dyDescent="0.3">
      <c r="A15" s="42">
        <v>45170</v>
      </c>
      <c r="B15" s="22" t="s">
        <v>103</v>
      </c>
      <c r="C15" s="22" t="s">
        <v>379</v>
      </c>
      <c r="D15" s="18" t="s">
        <v>65</v>
      </c>
      <c r="E15" s="24" t="s">
        <v>422</v>
      </c>
      <c r="F15" s="58"/>
      <c r="G15" s="78">
        <v>7.5</v>
      </c>
    </row>
    <row r="16" spans="1:7" x14ac:dyDescent="0.3">
      <c r="A16" s="41">
        <v>45170</v>
      </c>
      <c r="B16" s="21" t="s">
        <v>869</v>
      </c>
      <c r="C16" s="71">
        <v>2000690151024</v>
      </c>
      <c r="D16" s="17" t="s">
        <v>72</v>
      </c>
      <c r="E16" s="30" t="s">
        <v>870</v>
      </c>
      <c r="F16" s="59"/>
      <c r="G16" s="78">
        <v>403.55</v>
      </c>
    </row>
    <row r="17" spans="1:7" x14ac:dyDescent="0.3">
      <c r="A17" s="42">
        <v>45170</v>
      </c>
      <c r="B17" s="26" t="s">
        <v>871</v>
      </c>
      <c r="C17" s="21" t="s">
        <v>381</v>
      </c>
      <c r="D17" s="18" t="s">
        <v>76</v>
      </c>
      <c r="E17" s="24" t="s">
        <v>431</v>
      </c>
      <c r="F17" s="58"/>
      <c r="G17" s="78">
        <v>309.77</v>
      </c>
    </row>
    <row r="18" spans="1:7" x14ac:dyDescent="0.3">
      <c r="A18" s="42">
        <v>45170</v>
      </c>
      <c r="B18" s="26" t="s">
        <v>872</v>
      </c>
      <c r="C18" s="21" t="s">
        <v>381</v>
      </c>
      <c r="D18" s="18" t="s">
        <v>76</v>
      </c>
      <c r="E18" s="24" t="s">
        <v>431</v>
      </c>
      <c r="F18" s="58"/>
      <c r="G18" s="78">
        <v>671.68999999999994</v>
      </c>
    </row>
    <row r="19" spans="1:7" x14ac:dyDescent="0.3">
      <c r="A19" s="41">
        <v>45170</v>
      </c>
      <c r="B19" s="21" t="s">
        <v>200</v>
      </c>
      <c r="C19" s="81" t="s">
        <v>873</v>
      </c>
      <c r="D19" s="17" t="s">
        <v>82</v>
      </c>
      <c r="E19" s="24" t="s">
        <v>252</v>
      </c>
      <c r="F19" s="59"/>
      <c r="G19" s="78">
        <v>1541.2</v>
      </c>
    </row>
    <row r="20" spans="1:7" x14ac:dyDescent="0.3">
      <c r="A20" s="43">
        <v>45170</v>
      </c>
      <c r="B20" s="25" t="s">
        <v>142</v>
      </c>
      <c r="C20" s="81" t="s">
        <v>874</v>
      </c>
      <c r="D20" s="20" t="s">
        <v>68</v>
      </c>
      <c r="E20" s="32" t="s">
        <v>875</v>
      </c>
      <c r="F20" s="79"/>
      <c r="G20" s="78">
        <v>178</v>
      </c>
    </row>
    <row r="21" spans="1:7" x14ac:dyDescent="0.3">
      <c r="A21" s="40">
        <v>45173</v>
      </c>
      <c r="B21" s="21" t="s">
        <v>103</v>
      </c>
      <c r="C21" s="21" t="s">
        <v>377</v>
      </c>
      <c r="D21" s="17" t="s">
        <v>629</v>
      </c>
      <c r="E21" s="30" t="s">
        <v>876</v>
      </c>
      <c r="F21" s="85">
        <v>17172.68</v>
      </c>
      <c r="G21" s="46"/>
    </row>
    <row r="22" spans="1:7" x14ac:dyDescent="0.3">
      <c r="A22" s="43">
        <v>45173</v>
      </c>
      <c r="B22" s="21" t="s">
        <v>166</v>
      </c>
      <c r="C22" s="21">
        <v>1828</v>
      </c>
      <c r="D22" s="18" t="s">
        <v>81</v>
      </c>
      <c r="E22" s="24" t="s">
        <v>250</v>
      </c>
      <c r="F22" s="86"/>
      <c r="G22" s="78">
        <v>2936</v>
      </c>
    </row>
    <row r="23" spans="1:7" x14ac:dyDescent="0.3">
      <c r="A23" s="43">
        <v>45173</v>
      </c>
      <c r="B23" s="22" t="s">
        <v>114</v>
      </c>
      <c r="C23" s="21">
        <v>177133</v>
      </c>
      <c r="D23" s="17" t="s">
        <v>66</v>
      </c>
      <c r="E23" s="24" t="s">
        <v>226</v>
      </c>
      <c r="F23" s="79"/>
      <c r="G23" s="78">
        <v>762.09</v>
      </c>
    </row>
    <row r="24" spans="1:7" x14ac:dyDescent="0.3">
      <c r="A24" s="43">
        <v>45173</v>
      </c>
      <c r="B24" s="22" t="s">
        <v>877</v>
      </c>
      <c r="C24" s="21">
        <v>4023</v>
      </c>
      <c r="D24" s="65" t="s">
        <v>82</v>
      </c>
      <c r="E24" s="24" t="s">
        <v>521</v>
      </c>
      <c r="F24" s="79"/>
      <c r="G24" s="78">
        <v>8242.5</v>
      </c>
    </row>
    <row r="25" spans="1:7" x14ac:dyDescent="0.3">
      <c r="A25" s="43">
        <v>45173</v>
      </c>
      <c r="B25" s="26" t="s">
        <v>195</v>
      </c>
      <c r="C25" s="21">
        <v>595</v>
      </c>
      <c r="D25" s="18" t="s">
        <v>68</v>
      </c>
      <c r="E25" s="24" t="s">
        <v>251</v>
      </c>
      <c r="F25" s="86"/>
      <c r="G25" s="78">
        <v>1360</v>
      </c>
    </row>
    <row r="26" spans="1:7" x14ac:dyDescent="0.3">
      <c r="A26" s="43">
        <v>45173</v>
      </c>
      <c r="B26" s="26" t="s">
        <v>195</v>
      </c>
      <c r="C26" s="21">
        <v>596</v>
      </c>
      <c r="D26" s="18" t="s">
        <v>68</v>
      </c>
      <c r="E26" s="24" t="s">
        <v>251</v>
      </c>
      <c r="F26" s="86"/>
      <c r="G26" s="78">
        <v>3802</v>
      </c>
    </row>
    <row r="27" spans="1:7" x14ac:dyDescent="0.3">
      <c r="A27" s="43">
        <v>45173</v>
      </c>
      <c r="B27" s="21" t="s">
        <v>110</v>
      </c>
      <c r="C27" s="71">
        <v>442763</v>
      </c>
      <c r="D27" s="17" t="s">
        <v>83</v>
      </c>
      <c r="E27" s="24" t="s">
        <v>216</v>
      </c>
      <c r="F27" s="79"/>
      <c r="G27" s="78">
        <v>70.09</v>
      </c>
    </row>
    <row r="28" spans="1:7" x14ac:dyDescent="0.3">
      <c r="A28" s="42">
        <v>45173</v>
      </c>
      <c r="B28" s="22" t="s">
        <v>103</v>
      </c>
      <c r="C28" s="22" t="s">
        <v>379</v>
      </c>
      <c r="D28" s="18" t="s">
        <v>65</v>
      </c>
      <c r="E28" s="24" t="s">
        <v>217</v>
      </c>
      <c r="F28" s="58"/>
      <c r="G28" s="78">
        <v>6.8999999999999995</v>
      </c>
    </row>
    <row r="29" spans="1:7" x14ac:dyDescent="0.3">
      <c r="A29" s="40">
        <v>45174</v>
      </c>
      <c r="B29" s="21" t="s">
        <v>103</v>
      </c>
      <c r="C29" s="21" t="s">
        <v>878</v>
      </c>
      <c r="D29" s="17" t="s">
        <v>629</v>
      </c>
      <c r="E29" s="30" t="s">
        <v>879</v>
      </c>
      <c r="F29" s="85">
        <v>5903.19</v>
      </c>
      <c r="G29" s="46"/>
    </row>
    <row r="30" spans="1:7" x14ac:dyDescent="0.3">
      <c r="A30" s="40">
        <v>45174</v>
      </c>
      <c r="B30" s="21" t="s">
        <v>103</v>
      </c>
      <c r="C30" s="21" t="s">
        <v>878</v>
      </c>
      <c r="D30" s="17" t="s">
        <v>629</v>
      </c>
      <c r="E30" s="30" t="s">
        <v>879</v>
      </c>
      <c r="F30" s="85">
        <v>19616.86</v>
      </c>
      <c r="G30" s="46"/>
    </row>
    <row r="31" spans="1:7" x14ac:dyDescent="0.3">
      <c r="A31" s="40">
        <v>45174</v>
      </c>
      <c r="B31" s="21" t="s">
        <v>103</v>
      </c>
      <c r="C31" s="21" t="s">
        <v>878</v>
      </c>
      <c r="D31" s="17" t="s">
        <v>629</v>
      </c>
      <c r="E31" s="30" t="s">
        <v>880</v>
      </c>
      <c r="F31" s="85">
        <v>18974.41</v>
      </c>
      <c r="G31" s="46"/>
    </row>
    <row r="32" spans="1:7" x14ac:dyDescent="0.3">
      <c r="A32" s="40">
        <v>45174</v>
      </c>
      <c r="B32" s="21" t="s">
        <v>103</v>
      </c>
      <c r="C32" s="21" t="s">
        <v>878</v>
      </c>
      <c r="D32" s="17" t="s">
        <v>629</v>
      </c>
      <c r="E32" s="30" t="s">
        <v>881</v>
      </c>
      <c r="F32" s="85">
        <v>24253.8</v>
      </c>
      <c r="G32" s="46"/>
    </row>
    <row r="33" spans="1:7" x14ac:dyDescent="0.3">
      <c r="A33" s="40">
        <v>45174</v>
      </c>
      <c r="B33" s="21" t="s">
        <v>103</v>
      </c>
      <c r="C33" s="21" t="s">
        <v>878</v>
      </c>
      <c r="D33" s="17" t="s">
        <v>629</v>
      </c>
      <c r="E33" s="30" t="s">
        <v>882</v>
      </c>
      <c r="F33" s="85">
        <v>6405.47</v>
      </c>
      <c r="G33" s="46"/>
    </row>
    <row r="34" spans="1:7" x14ac:dyDescent="0.3">
      <c r="A34" s="40">
        <v>45174</v>
      </c>
      <c r="B34" s="21" t="s">
        <v>103</v>
      </c>
      <c r="C34" s="21" t="s">
        <v>878</v>
      </c>
      <c r="D34" s="17" t="s">
        <v>629</v>
      </c>
      <c r="E34" s="30" t="s">
        <v>883</v>
      </c>
      <c r="F34" s="85">
        <v>5871.87</v>
      </c>
      <c r="G34" s="46"/>
    </row>
    <row r="35" spans="1:7" ht="24" x14ac:dyDescent="0.3">
      <c r="A35" s="40">
        <v>45174</v>
      </c>
      <c r="B35" s="21" t="s">
        <v>103</v>
      </c>
      <c r="C35" s="21" t="s">
        <v>878</v>
      </c>
      <c r="D35" s="17" t="s">
        <v>629</v>
      </c>
      <c r="E35" s="30" t="s">
        <v>884</v>
      </c>
      <c r="F35" s="85">
        <v>8124.94</v>
      </c>
      <c r="G35" s="46"/>
    </row>
    <row r="36" spans="1:7" x14ac:dyDescent="0.3">
      <c r="A36" s="40">
        <v>45174</v>
      </c>
      <c r="B36" s="21" t="s">
        <v>103</v>
      </c>
      <c r="C36" s="21" t="s">
        <v>878</v>
      </c>
      <c r="D36" s="17" t="s">
        <v>629</v>
      </c>
      <c r="E36" s="30" t="s">
        <v>885</v>
      </c>
      <c r="F36" s="85">
        <v>2022.24</v>
      </c>
      <c r="G36" s="46"/>
    </row>
    <row r="37" spans="1:7" x14ac:dyDescent="0.3">
      <c r="A37" s="40">
        <v>45174</v>
      </c>
      <c r="B37" s="21" t="s">
        <v>103</v>
      </c>
      <c r="C37" s="21" t="s">
        <v>878</v>
      </c>
      <c r="D37" s="17" t="s">
        <v>629</v>
      </c>
      <c r="E37" s="30" t="s">
        <v>886</v>
      </c>
      <c r="F37" s="85">
        <v>11367.22</v>
      </c>
      <c r="G37" s="46"/>
    </row>
    <row r="38" spans="1:7" x14ac:dyDescent="0.3">
      <c r="A38" s="40">
        <v>45174</v>
      </c>
      <c r="B38" s="21" t="s">
        <v>103</v>
      </c>
      <c r="C38" s="21" t="s">
        <v>878</v>
      </c>
      <c r="D38" s="17" t="s">
        <v>629</v>
      </c>
      <c r="E38" s="30" t="s">
        <v>887</v>
      </c>
      <c r="F38" s="85">
        <v>4514.24</v>
      </c>
      <c r="G38" s="46"/>
    </row>
    <row r="39" spans="1:7" x14ac:dyDescent="0.3">
      <c r="A39" s="40">
        <v>45174</v>
      </c>
      <c r="B39" s="21" t="s">
        <v>103</v>
      </c>
      <c r="C39" s="21" t="s">
        <v>878</v>
      </c>
      <c r="D39" s="17" t="s">
        <v>629</v>
      </c>
      <c r="E39" s="30" t="s">
        <v>888</v>
      </c>
      <c r="F39" s="85">
        <v>3574.93</v>
      </c>
      <c r="G39" s="46"/>
    </row>
    <row r="40" spans="1:7" x14ac:dyDescent="0.3">
      <c r="A40" s="40">
        <v>45174</v>
      </c>
      <c r="B40" s="21" t="s">
        <v>103</v>
      </c>
      <c r="C40" s="21" t="s">
        <v>878</v>
      </c>
      <c r="D40" s="17" t="s">
        <v>629</v>
      </c>
      <c r="E40" s="30" t="s">
        <v>889</v>
      </c>
      <c r="F40" s="85">
        <v>4340.87</v>
      </c>
      <c r="G40" s="46"/>
    </row>
    <row r="41" spans="1:7" x14ac:dyDescent="0.3">
      <c r="A41" s="40">
        <v>45174</v>
      </c>
      <c r="B41" s="21" t="s">
        <v>103</v>
      </c>
      <c r="C41" s="21" t="s">
        <v>878</v>
      </c>
      <c r="D41" s="17" t="s">
        <v>629</v>
      </c>
      <c r="E41" s="30" t="s">
        <v>890</v>
      </c>
      <c r="F41" s="85">
        <v>846.22</v>
      </c>
      <c r="G41" s="46"/>
    </row>
    <row r="42" spans="1:7" x14ac:dyDescent="0.3">
      <c r="A42" s="42">
        <v>45174</v>
      </c>
      <c r="B42" s="22" t="s">
        <v>103</v>
      </c>
      <c r="C42" s="22" t="s">
        <v>377</v>
      </c>
      <c r="D42" s="18" t="s">
        <v>448</v>
      </c>
      <c r="E42" s="24" t="s">
        <v>285</v>
      </c>
      <c r="F42" s="58"/>
      <c r="G42" s="78">
        <v>1308.54</v>
      </c>
    </row>
    <row r="43" spans="1:7" x14ac:dyDescent="0.3">
      <c r="A43" s="41">
        <v>45174</v>
      </c>
      <c r="B43" s="22" t="s">
        <v>148</v>
      </c>
      <c r="C43" s="21">
        <v>7068</v>
      </c>
      <c r="D43" s="17" t="s">
        <v>66</v>
      </c>
      <c r="E43" s="24" t="s">
        <v>226</v>
      </c>
      <c r="F43" s="59"/>
      <c r="G43" s="78">
        <v>410.4</v>
      </c>
    </row>
    <row r="44" spans="1:7" x14ac:dyDescent="0.3">
      <c r="A44" s="40">
        <v>45174</v>
      </c>
      <c r="B44" s="21" t="s">
        <v>192</v>
      </c>
      <c r="C44" s="71">
        <v>308462</v>
      </c>
      <c r="D44" s="17" t="s">
        <v>100</v>
      </c>
      <c r="E44" s="30" t="s">
        <v>891</v>
      </c>
      <c r="F44" s="78"/>
      <c r="G44" s="78">
        <v>4744.7299999999996</v>
      </c>
    </row>
    <row r="45" spans="1:7" x14ac:dyDescent="0.3">
      <c r="A45" s="42">
        <v>45174</v>
      </c>
      <c r="B45" s="22" t="s">
        <v>103</v>
      </c>
      <c r="C45" s="22" t="s">
        <v>379</v>
      </c>
      <c r="D45" s="18" t="s">
        <v>65</v>
      </c>
      <c r="E45" s="24" t="s">
        <v>892</v>
      </c>
      <c r="F45" s="58"/>
      <c r="G45" s="78">
        <v>4.28</v>
      </c>
    </row>
    <row r="46" spans="1:7" x14ac:dyDescent="0.3">
      <c r="A46" s="42">
        <v>45174</v>
      </c>
      <c r="B46" s="26" t="s">
        <v>893</v>
      </c>
      <c r="C46" s="21" t="s">
        <v>381</v>
      </c>
      <c r="D46" s="18" t="s">
        <v>76</v>
      </c>
      <c r="E46" s="24" t="s">
        <v>431</v>
      </c>
      <c r="F46" s="58"/>
      <c r="G46" s="78">
        <v>24253.8</v>
      </c>
    </row>
    <row r="47" spans="1:7" x14ac:dyDescent="0.3">
      <c r="A47" s="42">
        <v>45174</v>
      </c>
      <c r="B47" s="26" t="s">
        <v>894</v>
      </c>
      <c r="C47" s="21" t="s">
        <v>381</v>
      </c>
      <c r="D47" s="18" t="s">
        <v>76</v>
      </c>
      <c r="E47" s="24" t="s">
        <v>431</v>
      </c>
      <c r="F47" s="58"/>
      <c r="G47" s="78">
        <v>1980.78</v>
      </c>
    </row>
    <row r="48" spans="1:7" x14ac:dyDescent="0.3">
      <c r="A48" s="42">
        <v>45174</v>
      </c>
      <c r="B48" s="26" t="s">
        <v>895</v>
      </c>
      <c r="C48" s="21" t="s">
        <v>381</v>
      </c>
      <c r="D48" s="18" t="s">
        <v>76</v>
      </c>
      <c r="E48" s="24" t="s">
        <v>431</v>
      </c>
      <c r="F48" s="58"/>
      <c r="G48" s="78">
        <v>6405.47</v>
      </c>
    </row>
    <row r="49" spans="1:7" x14ac:dyDescent="0.3">
      <c r="A49" s="42">
        <v>45174</v>
      </c>
      <c r="B49" s="26" t="s">
        <v>896</v>
      </c>
      <c r="C49" s="21" t="s">
        <v>381</v>
      </c>
      <c r="D49" s="18" t="s">
        <v>76</v>
      </c>
      <c r="E49" s="24" t="s">
        <v>431</v>
      </c>
      <c r="F49" s="58"/>
      <c r="G49" s="78">
        <v>8124.94</v>
      </c>
    </row>
    <row r="50" spans="1:7" x14ac:dyDescent="0.3">
      <c r="A50" s="42">
        <v>45174</v>
      </c>
      <c r="B50" s="22" t="s">
        <v>103</v>
      </c>
      <c r="C50" s="22" t="s">
        <v>379</v>
      </c>
      <c r="D50" s="18" t="s">
        <v>65</v>
      </c>
      <c r="E50" s="24" t="s">
        <v>422</v>
      </c>
      <c r="F50" s="58"/>
      <c r="G50" s="78">
        <v>1.78</v>
      </c>
    </row>
    <row r="51" spans="1:7" x14ac:dyDescent="0.3">
      <c r="A51" s="42">
        <v>45174</v>
      </c>
      <c r="B51" s="22" t="s">
        <v>127</v>
      </c>
      <c r="C51" s="21" t="s">
        <v>382</v>
      </c>
      <c r="D51" s="18" t="s">
        <v>76</v>
      </c>
      <c r="E51" s="24" t="s">
        <v>897</v>
      </c>
      <c r="F51" s="58"/>
      <c r="G51" s="78">
        <v>11367.22</v>
      </c>
    </row>
    <row r="52" spans="1:7" x14ac:dyDescent="0.3">
      <c r="A52" s="42">
        <v>45174</v>
      </c>
      <c r="B52" s="22" t="s">
        <v>127</v>
      </c>
      <c r="C52" s="21" t="s">
        <v>382</v>
      </c>
      <c r="D52" s="18" t="s">
        <v>76</v>
      </c>
      <c r="E52" s="24" t="s">
        <v>898</v>
      </c>
      <c r="F52" s="58"/>
      <c r="G52" s="78">
        <v>3574.93</v>
      </c>
    </row>
    <row r="53" spans="1:7" x14ac:dyDescent="0.3">
      <c r="A53" s="42">
        <v>45174</v>
      </c>
      <c r="B53" s="22" t="s">
        <v>127</v>
      </c>
      <c r="C53" s="21" t="s">
        <v>382</v>
      </c>
      <c r="D53" s="18" t="s">
        <v>76</v>
      </c>
      <c r="E53" s="24" t="s">
        <v>899</v>
      </c>
      <c r="F53" s="58"/>
      <c r="G53" s="78">
        <v>4340.87</v>
      </c>
    </row>
    <row r="54" spans="1:7" x14ac:dyDescent="0.3">
      <c r="A54" s="42">
        <v>45174</v>
      </c>
      <c r="B54" s="22" t="s">
        <v>127</v>
      </c>
      <c r="C54" s="21" t="s">
        <v>382</v>
      </c>
      <c r="D54" s="18" t="s">
        <v>76</v>
      </c>
      <c r="E54" s="24" t="s">
        <v>900</v>
      </c>
      <c r="F54" s="58"/>
      <c r="G54" s="78">
        <v>4514.24</v>
      </c>
    </row>
    <row r="55" spans="1:7" x14ac:dyDescent="0.3">
      <c r="A55" s="41">
        <v>45174</v>
      </c>
      <c r="B55" s="21" t="s">
        <v>106</v>
      </c>
      <c r="C55" s="71">
        <v>13388497</v>
      </c>
      <c r="D55" s="17" t="s">
        <v>433</v>
      </c>
      <c r="E55" s="30" t="s">
        <v>901</v>
      </c>
      <c r="F55" s="59"/>
      <c r="G55" s="78">
        <v>5.08</v>
      </c>
    </row>
    <row r="56" spans="1:7" x14ac:dyDescent="0.3">
      <c r="A56" s="41">
        <v>45174</v>
      </c>
      <c r="B56" s="21" t="s">
        <v>106</v>
      </c>
      <c r="C56" s="71">
        <v>13388445</v>
      </c>
      <c r="D56" s="17" t="s">
        <v>433</v>
      </c>
      <c r="E56" s="30" t="s">
        <v>902</v>
      </c>
      <c r="F56" s="59"/>
      <c r="G56" s="78">
        <v>742.98</v>
      </c>
    </row>
    <row r="57" spans="1:7" x14ac:dyDescent="0.3">
      <c r="A57" s="41">
        <v>45174</v>
      </c>
      <c r="B57" s="23" t="s">
        <v>157</v>
      </c>
      <c r="C57" s="71" t="s">
        <v>903</v>
      </c>
      <c r="D57" s="17" t="s">
        <v>85</v>
      </c>
      <c r="E57" s="34" t="s">
        <v>904</v>
      </c>
      <c r="F57" s="59"/>
      <c r="G57" s="78">
        <v>36147.089999999997</v>
      </c>
    </row>
    <row r="58" spans="1:7" x14ac:dyDescent="0.3">
      <c r="A58" s="42">
        <v>45174</v>
      </c>
      <c r="B58" s="26" t="s">
        <v>905</v>
      </c>
      <c r="C58" s="21" t="s">
        <v>381</v>
      </c>
      <c r="D58" s="18" t="s">
        <v>76</v>
      </c>
      <c r="E58" s="24" t="s">
        <v>431</v>
      </c>
      <c r="F58" s="58"/>
      <c r="G58" s="78">
        <v>2022.24</v>
      </c>
    </row>
    <row r="59" spans="1:7" x14ac:dyDescent="0.3">
      <c r="A59" s="42">
        <v>45174</v>
      </c>
      <c r="B59" s="26" t="s">
        <v>906</v>
      </c>
      <c r="C59" s="21" t="s">
        <v>381</v>
      </c>
      <c r="D59" s="18" t="s">
        <v>76</v>
      </c>
      <c r="E59" s="24" t="s">
        <v>431</v>
      </c>
      <c r="F59" s="58"/>
      <c r="G59" s="78">
        <v>5871.87</v>
      </c>
    </row>
    <row r="60" spans="1:7" x14ac:dyDescent="0.3">
      <c r="A60" s="42">
        <v>45174</v>
      </c>
      <c r="B60" s="22" t="s">
        <v>103</v>
      </c>
      <c r="C60" s="22" t="s">
        <v>379</v>
      </c>
      <c r="D60" s="18" t="s">
        <v>65</v>
      </c>
      <c r="E60" s="24" t="s">
        <v>217</v>
      </c>
      <c r="F60" s="58"/>
      <c r="G60" s="78">
        <v>9.1999999999999993</v>
      </c>
    </row>
    <row r="61" spans="1:7" x14ac:dyDescent="0.3">
      <c r="A61" s="40">
        <v>45175</v>
      </c>
      <c r="B61" s="21" t="s">
        <v>103</v>
      </c>
      <c r="C61" s="21" t="s">
        <v>878</v>
      </c>
      <c r="D61" s="17" t="s">
        <v>629</v>
      </c>
      <c r="E61" s="30" t="s">
        <v>890</v>
      </c>
      <c r="F61" s="85">
        <v>1252428.25</v>
      </c>
      <c r="G61" s="46"/>
    </row>
    <row r="62" spans="1:7" x14ac:dyDescent="0.3">
      <c r="A62" s="40">
        <v>45175</v>
      </c>
      <c r="B62" s="21" t="s">
        <v>103</v>
      </c>
      <c r="C62" s="21" t="s">
        <v>878</v>
      </c>
      <c r="D62" s="17" t="s">
        <v>67</v>
      </c>
      <c r="E62" s="30" t="s">
        <v>907</v>
      </c>
      <c r="F62" s="85">
        <v>99.26</v>
      </c>
      <c r="G62" s="46"/>
    </row>
    <row r="63" spans="1:7" x14ac:dyDescent="0.3">
      <c r="A63" s="40">
        <v>45175</v>
      </c>
      <c r="B63" s="21" t="s">
        <v>103</v>
      </c>
      <c r="C63" s="21" t="s">
        <v>878</v>
      </c>
      <c r="D63" s="17" t="s">
        <v>67</v>
      </c>
      <c r="E63" s="30" t="s">
        <v>907</v>
      </c>
      <c r="F63" s="85">
        <v>1629.66</v>
      </c>
      <c r="G63" s="46"/>
    </row>
    <row r="64" spans="1:7" x14ac:dyDescent="0.3">
      <c r="A64" s="40">
        <v>45175</v>
      </c>
      <c r="B64" s="21" t="s">
        <v>103</v>
      </c>
      <c r="C64" s="21" t="s">
        <v>878</v>
      </c>
      <c r="D64" s="17" t="s">
        <v>67</v>
      </c>
      <c r="E64" s="30" t="s">
        <v>907</v>
      </c>
      <c r="F64" s="85">
        <v>1545.63</v>
      </c>
      <c r="G64" s="46"/>
    </row>
    <row r="65" spans="1:7" x14ac:dyDescent="0.3">
      <c r="A65" s="40">
        <v>45175</v>
      </c>
      <c r="B65" s="21" t="s">
        <v>173</v>
      </c>
      <c r="C65" s="21" t="s">
        <v>878</v>
      </c>
      <c r="D65" s="17" t="s">
        <v>90</v>
      </c>
      <c r="E65" s="30" t="s">
        <v>908</v>
      </c>
      <c r="F65" s="85">
        <v>4223591.01</v>
      </c>
      <c r="G65" s="46"/>
    </row>
    <row r="66" spans="1:7" x14ac:dyDescent="0.3">
      <c r="A66" s="42">
        <v>45175</v>
      </c>
      <c r="B66" s="22" t="s">
        <v>668</v>
      </c>
      <c r="C66" s="87" t="s">
        <v>909</v>
      </c>
      <c r="D66" s="18" t="s">
        <v>448</v>
      </c>
      <c r="E66" s="30" t="s">
        <v>910</v>
      </c>
      <c r="F66" s="46"/>
      <c r="G66" s="88">
        <v>633853.56999999995</v>
      </c>
    </row>
    <row r="67" spans="1:7" x14ac:dyDescent="0.3">
      <c r="A67" s="42">
        <v>45175</v>
      </c>
      <c r="B67" s="22" t="s">
        <v>668</v>
      </c>
      <c r="C67" s="87" t="s">
        <v>909</v>
      </c>
      <c r="D67" s="18" t="s">
        <v>448</v>
      </c>
      <c r="E67" s="33" t="s">
        <v>911</v>
      </c>
      <c r="F67" s="46"/>
      <c r="G67" s="88">
        <v>7460</v>
      </c>
    </row>
    <row r="68" spans="1:7" x14ac:dyDescent="0.3">
      <c r="A68" s="42">
        <v>45175</v>
      </c>
      <c r="B68" s="22" t="s">
        <v>668</v>
      </c>
      <c r="C68" s="87" t="s">
        <v>909</v>
      </c>
      <c r="D68" s="18" t="s">
        <v>448</v>
      </c>
      <c r="E68" s="33" t="s">
        <v>912</v>
      </c>
      <c r="F68" s="46"/>
      <c r="G68" s="88">
        <v>16255.96</v>
      </c>
    </row>
    <row r="69" spans="1:7" x14ac:dyDescent="0.3">
      <c r="A69" s="42">
        <v>45175</v>
      </c>
      <c r="B69" s="22" t="s">
        <v>668</v>
      </c>
      <c r="C69" s="87" t="s">
        <v>909</v>
      </c>
      <c r="D69" s="18" t="s">
        <v>448</v>
      </c>
      <c r="E69" s="33" t="s">
        <v>913</v>
      </c>
      <c r="F69" s="46"/>
      <c r="G69" s="88">
        <v>820</v>
      </c>
    </row>
    <row r="70" spans="1:7" x14ac:dyDescent="0.3">
      <c r="A70" s="42">
        <v>45175</v>
      </c>
      <c r="B70" s="22" t="s">
        <v>668</v>
      </c>
      <c r="C70" s="87" t="s">
        <v>909</v>
      </c>
      <c r="D70" s="18" t="s">
        <v>448</v>
      </c>
      <c r="E70" s="33" t="s">
        <v>914</v>
      </c>
      <c r="F70" s="46"/>
      <c r="G70" s="88">
        <v>6374.6</v>
      </c>
    </row>
    <row r="71" spans="1:7" x14ac:dyDescent="0.3">
      <c r="A71" s="42">
        <v>45175</v>
      </c>
      <c r="B71" s="22" t="s">
        <v>668</v>
      </c>
      <c r="C71" s="87" t="s">
        <v>909</v>
      </c>
      <c r="D71" s="18" t="s">
        <v>448</v>
      </c>
      <c r="E71" s="33" t="s">
        <v>915</v>
      </c>
      <c r="F71" s="46"/>
      <c r="G71" s="88">
        <v>299.55</v>
      </c>
    </row>
    <row r="72" spans="1:7" x14ac:dyDescent="0.3">
      <c r="A72" s="42">
        <v>45175</v>
      </c>
      <c r="B72" s="22" t="s">
        <v>668</v>
      </c>
      <c r="C72" s="87" t="s">
        <v>909</v>
      </c>
      <c r="D72" s="18" t="s">
        <v>448</v>
      </c>
      <c r="E72" s="33" t="s">
        <v>916</v>
      </c>
      <c r="F72" s="46"/>
      <c r="G72" s="88">
        <v>500</v>
      </c>
    </row>
    <row r="73" spans="1:7" x14ac:dyDescent="0.3">
      <c r="A73" s="42">
        <v>45175</v>
      </c>
      <c r="B73" s="22" t="s">
        <v>668</v>
      </c>
      <c r="C73" s="87" t="s">
        <v>909</v>
      </c>
      <c r="D73" s="18" t="s">
        <v>448</v>
      </c>
      <c r="E73" s="33" t="s">
        <v>917</v>
      </c>
      <c r="F73" s="46"/>
      <c r="G73" s="88">
        <v>1705.68</v>
      </c>
    </row>
    <row r="74" spans="1:7" x14ac:dyDescent="0.3">
      <c r="A74" s="42">
        <v>45175</v>
      </c>
      <c r="B74" s="22" t="s">
        <v>668</v>
      </c>
      <c r="C74" s="87" t="s">
        <v>909</v>
      </c>
      <c r="D74" s="18" t="s">
        <v>448</v>
      </c>
      <c r="E74" s="33" t="s">
        <v>918</v>
      </c>
      <c r="F74" s="46"/>
      <c r="G74" s="88">
        <v>53604.92</v>
      </c>
    </row>
    <row r="75" spans="1:7" x14ac:dyDescent="0.3">
      <c r="A75" s="42">
        <v>45175</v>
      </c>
      <c r="B75" s="22" t="s">
        <v>668</v>
      </c>
      <c r="C75" s="87" t="s">
        <v>909</v>
      </c>
      <c r="D75" s="18" t="s">
        <v>448</v>
      </c>
      <c r="E75" s="30" t="s">
        <v>919</v>
      </c>
      <c r="F75" s="46"/>
      <c r="G75" s="88">
        <v>1328</v>
      </c>
    </row>
    <row r="76" spans="1:7" x14ac:dyDescent="0.3">
      <c r="A76" s="42">
        <v>45175</v>
      </c>
      <c r="B76" s="22" t="s">
        <v>668</v>
      </c>
      <c r="C76" s="87" t="s">
        <v>909</v>
      </c>
      <c r="D76" s="18" t="s">
        <v>448</v>
      </c>
      <c r="E76" s="30" t="s">
        <v>920</v>
      </c>
      <c r="F76" s="46"/>
      <c r="G76" s="88">
        <v>3525.5</v>
      </c>
    </row>
    <row r="77" spans="1:7" x14ac:dyDescent="0.3">
      <c r="A77" s="42">
        <v>45175</v>
      </c>
      <c r="B77" s="22" t="s">
        <v>668</v>
      </c>
      <c r="C77" s="87" t="s">
        <v>909</v>
      </c>
      <c r="D77" s="18" t="s">
        <v>448</v>
      </c>
      <c r="E77" s="30" t="s">
        <v>921</v>
      </c>
      <c r="F77" s="46"/>
      <c r="G77" s="88">
        <v>4080</v>
      </c>
    </row>
    <row r="78" spans="1:7" x14ac:dyDescent="0.3">
      <c r="A78" s="42">
        <v>45175</v>
      </c>
      <c r="B78" s="22" t="s">
        <v>668</v>
      </c>
      <c r="C78" s="87" t="s">
        <v>909</v>
      </c>
      <c r="D78" s="18" t="s">
        <v>448</v>
      </c>
      <c r="E78" s="30" t="s">
        <v>922</v>
      </c>
      <c r="F78" s="46"/>
      <c r="G78" s="88">
        <v>2397</v>
      </c>
    </row>
    <row r="79" spans="1:7" x14ac:dyDescent="0.3">
      <c r="A79" s="42">
        <v>45175</v>
      </c>
      <c r="B79" s="22" t="s">
        <v>668</v>
      </c>
      <c r="C79" s="87" t="s">
        <v>909</v>
      </c>
      <c r="D79" s="18" t="s">
        <v>448</v>
      </c>
      <c r="E79" s="30" t="s">
        <v>923</v>
      </c>
      <c r="F79" s="46"/>
      <c r="G79" s="88">
        <v>171</v>
      </c>
    </row>
    <row r="80" spans="1:7" x14ac:dyDescent="0.3">
      <c r="A80" s="42">
        <v>45175</v>
      </c>
      <c r="B80" s="22" t="s">
        <v>668</v>
      </c>
      <c r="C80" s="87" t="s">
        <v>909</v>
      </c>
      <c r="D80" s="18" t="s">
        <v>448</v>
      </c>
      <c r="E80" s="30" t="s">
        <v>924</v>
      </c>
      <c r="F80" s="46"/>
      <c r="G80" s="88">
        <v>3066.41</v>
      </c>
    </row>
    <row r="81" spans="1:7" x14ac:dyDescent="0.3">
      <c r="A81" s="42">
        <v>45175</v>
      </c>
      <c r="B81" s="22" t="s">
        <v>668</v>
      </c>
      <c r="C81" s="87" t="s">
        <v>909</v>
      </c>
      <c r="D81" s="18" t="s">
        <v>448</v>
      </c>
      <c r="E81" s="30" t="s">
        <v>925</v>
      </c>
      <c r="F81" s="46"/>
      <c r="G81" s="88">
        <v>375.96</v>
      </c>
    </row>
    <row r="82" spans="1:7" x14ac:dyDescent="0.3">
      <c r="A82" s="42">
        <v>45175</v>
      </c>
      <c r="B82" s="22" t="s">
        <v>668</v>
      </c>
      <c r="C82" s="87" t="s">
        <v>909</v>
      </c>
      <c r="D82" s="18" t="s">
        <v>448</v>
      </c>
      <c r="E82" s="30" t="s">
        <v>926</v>
      </c>
      <c r="F82" s="46"/>
      <c r="G82" s="88">
        <v>72295.14</v>
      </c>
    </row>
    <row r="83" spans="1:7" x14ac:dyDescent="0.3">
      <c r="A83" s="42">
        <v>45175</v>
      </c>
      <c r="B83" s="22" t="s">
        <v>668</v>
      </c>
      <c r="C83" s="87" t="s">
        <v>909</v>
      </c>
      <c r="D83" s="18" t="s">
        <v>448</v>
      </c>
      <c r="E83" s="30" t="s">
        <v>927</v>
      </c>
      <c r="F83" s="46"/>
      <c r="G83" s="88">
        <v>29201.53</v>
      </c>
    </row>
    <row r="84" spans="1:7" x14ac:dyDescent="0.3">
      <c r="A84" s="42">
        <v>45175</v>
      </c>
      <c r="B84" s="22" t="s">
        <v>668</v>
      </c>
      <c r="C84" s="87" t="s">
        <v>909</v>
      </c>
      <c r="D84" s="18" t="s">
        <v>448</v>
      </c>
      <c r="E84" s="30" t="s">
        <v>927</v>
      </c>
      <c r="F84" s="46"/>
      <c r="G84" s="88">
        <v>29614.91</v>
      </c>
    </row>
    <row r="85" spans="1:7" x14ac:dyDescent="0.3">
      <c r="A85" s="42">
        <v>45175</v>
      </c>
      <c r="B85" s="22" t="s">
        <v>668</v>
      </c>
      <c r="C85" s="87" t="s">
        <v>909</v>
      </c>
      <c r="D85" s="18" t="s">
        <v>448</v>
      </c>
      <c r="E85" s="30" t="s">
        <v>928</v>
      </c>
      <c r="F85" s="46"/>
      <c r="G85" s="88">
        <v>264.17</v>
      </c>
    </row>
    <row r="86" spans="1:7" x14ac:dyDescent="0.3">
      <c r="A86" s="42">
        <v>45175</v>
      </c>
      <c r="B86" s="22" t="s">
        <v>668</v>
      </c>
      <c r="C86" s="87" t="s">
        <v>909</v>
      </c>
      <c r="D86" s="18" t="s">
        <v>448</v>
      </c>
      <c r="E86" s="30" t="s">
        <v>928</v>
      </c>
      <c r="F86" s="46"/>
      <c r="G86" s="88">
        <v>255988.31</v>
      </c>
    </row>
    <row r="87" spans="1:7" x14ac:dyDescent="0.3">
      <c r="A87" s="42">
        <v>45175</v>
      </c>
      <c r="B87" s="22" t="s">
        <v>668</v>
      </c>
      <c r="C87" s="87" t="s">
        <v>909</v>
      </c>
      <c r="D87" s="18" t="s">
        <v>448</v>
      </c>
      <c r="E87" s="30" t="s">
        <v>929</v>
      </c>
      <c r="F87" s="46"/>
      <c r="G87" s="88">
        <v>10815.96</v>
      </c>
    </row>
    <row r="88" spans="1:7" x14ac:dyDescent="0.3">
      <c r="A88" s="42">
        <v>45175</v>
      </c>
      <c r="B88" s="22" t="s">
        <v>668</v>
      </c>
      <c r="C88" s="87" t="s">
        <v>909</v>
      </c>
      <c r="D88" s="18" t="s">
        <v>448</v>
      </c>
      <c r="E88" s="30" t="s">
        <v>930</v>
      </c>
      <c r="F88" s="46"/>
      <c r="G88" s="88">
        <v>17172.68</v>
      </c>
    </row>
    <row r="89" spans="1:7" x14ac:dyDescent="0.3">
      <c r="A89" s="42">
        <v>45175</v>
      </c>
      <c r="B89" s="22" t="s">
        <v>668</v>
      </c>
      <c r="C89" s="87" t="s">
        <v>909</v>
      </c>
      <c r="D89" s="18" t="s">
        <v>448</v>
      </c>
      <c r="E89" s="30" t="s">
        <v>931</v>
      </c>
      <c r="F89" s="46"/>
      <c r="G89" s="88">
        <v>5903.19</v>
      </c>
    </row>
    <row r="90" spans="1:7" x14ac:dyDescent="0.3">
      <c r="A90" s="42">
        <v>45175</v>
      </c>
      <c r="B90" s="22" t="s">
        <v>668</v>
      </c>
      <c r="C90" s="87" t="s">
        <v>909</v>
      </c>
      <c r="D90" s="18" t="s">
        <v>448</v>
      </c>
      <c r="E90" s="30" t="s">
        <v>932</v>
      </c>
      <c r="F90" s="46"/>
      <c r="G90" s="88">
        <v>1251250.27</v>
      </c>
    </row>
    <row r="91" spans="1:7" x14ac:dyDescent="0.3">
      <c r="A91" s="42">
        <v>45175</v>
      </c>
      <c r="B91" s="22" t="s">
        <v>668</v>
      </c>
      <c r="C91" s="87" t="s">
        <v>909</v>
      </c>
      <c r="D91" s="18" t="s">
        <v>448</v>
      </c>
      <c r="E91" s="30" t="s">
        <v>931</v>
      </c>
      <c r="F91" s="46"/>
      <c r="G91" s="88">
        <v>19616.86</v>
      </c>
    </row>
    <row r="92" spans="1:7" x14ac:dyDescent="0.3">
      <c r="A92" s="41">
        <v>45175</v>
      </c>
      <c r="B92" s="23" t="s">
        <v>108</v>
      </c>
      <c r="C92" s="71" t="s">
        <v>416</v>
      </c>
      <c r="D92" s="17" t="s">
        <v>67</v>
      </c>
      <c r="E92" s="30" t="s">
        <v>933</v>
      </c>
      <c r="F92" s="59"/>
      <c r="G92" s="46">
        <v>8801.48</v>
      </c>
    </row>
    <row r="93" spans="1:7" x14ac:dyDescent="0.3">
      <c r="A93" s="41">
        <v>45175</v>
      </c>
      <c r="B93" s="23" t="s">
        <v>108</v>
      </c>
      <c r="C93" s="71" t="s">
        <v>416</v>
      </c>
      <c r="D93" s="17" t="s">
        <v>67</v>
      </c>
      <c r="E93" s="30" t="s">
        <v>934</v>
      </c>
      <c r="F93" s="59"/>
      <c r="G93" s="46">
        <v>22227.1</v>
      </c>
    </row>
    <row r="94" spans="1:7" x14ac:dyDescent="0.3">
      <c r="A94" s="41">
        <v>45175</v>
      </c>
      <c r="B94" s="23" t="s">
        <v>108</v>
      </c>
      <c r="C94" s="71" t="s">
        <v>416</v>
      </c>
      <c r="D94" s="17" t="s">
        <v>67</v>
      </c>
      <c r="E94" s="30" t="s">
        <v>935</v>
      </c>
      <c r="F94" s="59"/>
      <c r="G94" s="46">
        <v>1220221.69</v>
      </c>
    </row>
    <row r="95" spans="1:7" x14ac:dyDescent="0.3">
      <c r="A95" s="43">
        <v>45175</v>
      </c>
      <c r="B95" s="21" t="s">
        <v>110</v>
      </c>
      <c r="C95" s="71">
        <v>443068</v>
      </c>
      <c r="D95" s="17" t="s">
        <v>83</v>
      </c>
      <c r="E95" s="24" t="s">
        <v>216</v>
      </c>
      <c r="F95" s="79"/>
      <c r="G95" s="78">
        <v>39.01</v>
      </c>
    </row>
    <row r="96" spans="1:7" x14ac:dyDescent="0.3">
      <c r="A96" s="43">
        <v>45175</v>
      </c>
      <c r="B96" s="21" t="s">
        <v>110</v>
      </c>
      <c r="C96" s="71">
        <v>443310</v>
      </c>
      <c r="D96" s="17" t="s">
        <v>83</v>
      </c>
      <c r="E96" s="24" t="s">
        <v>216</v>
      </c>
      <c r="F96" s="79"/>
      <c r="G96" s="78">
        <v>3447.45</v>
      </c>
    </row>
    <row r="97" spans="1:7" x14ac:dyDescent="0.3">
      <c r="A97" s="40">
        <v>45175</v>
      </c>
      <c r="B97" s="21" t="s">
        <v>113</v>
      </c>
      <c r="C97" s="71">
        <v>280608</v>
      </c>
      <c r="D97" s="17" t="s">
        <v>72</v>
      </c>
      <c r="E97" s="30" t="s">
        <v>936</v>
      </c>
      <c r="F97" s="78"/>
      <c r="G97" s="51">
        <v>336</v>
      </c>
    </row>
    <row r="98" spans="1:7" x14ac:dyDescent="0.3">
      <c r="A98" s="41">
        <v>45175</v>
      </c>
      <c r="B98" s="21" t="s">
        <v>449</v>
      </c>
      <c r="C98" s="71">
        <v>25845</v>
      </c>
      <c r="D98" s="17" t="s">
        <v>78</v>
      </c>
      <c r="E98" s="30" t="s">
        <v>937</v>
      </c>
      <c r="F98" s="59"/>
      <c r="G98" s="51">
        <v>1297.23</v>
      </c>
    </row>
    <row r="99" spans="1:7" x14ac:dyDescent="0.3">
      <c r="A99" s="41">
        <v>45175</v>
      </c>
      <c r="B99" s="21" t="s">
        <v>396</v>
      </c>
      <c r="C99" s="71">
        <v>4271382</v>
      </c>
      <c r="D99" s="17" t="s">
        <v>63</v>
      </c>
      <c r="E99" s="30" t="s">
        <v>938</v>
      </c>
      <c r="F99" s="59"/>
      <c r="G99" s="78">
        <v>300</v>
      </c>
    </row>
    <row r="100" spans="1:7" x14ac:dyDescent="0.3">
      <c r="A100" s="41">
        <v>45175</v>
      </c>
      <c r="B100" s="21" t="s">
        <v>111</v>
      </c>
      <c r="C100" s="71">
        <v>1010</v>
      </c>
      <c r="D100" s="17" t="s">
        <v>71</v>
      </c>
      <c r="E100" s="30" t="s">
        <v>223</v>
      </c>
      <c r="F100" s="59"/>
      <c r="G100" s="46">
        <v>18413.95</v>
      </c>
    </row>
    <row r="101" spans="1:7" x14ac:dyDescent="0.3">
      <c r="A101" s="41">
        <v>45175</v>
      </c>
      <c r="B101" s="21" t="s">
        <v>111</v>
      </c>
      <c r="C101" s="71">
        <v>228</v>
      </c>
      <c r="D101" s="17" t="s">
        <v>70</v>
      </c>
      <c r="E101" s="30" t="s">
        <v>939</v>
      </c>
      <c r="F101" s="59"/>
      <c r="G101" s="46">
        <v>11500</v>
      </c>
    </row>
    <row r="102" spans="1:7" x14ac:dyDescent="0.3">
      <c r="A102" s="41">
        <v>45175</v>
      </c>
      <c r="B102" s="21" t="s">
        <v>111</v>
      </c>
      <c r="C102" s="71">
        <v>1017</v>
      </c>
      <c r="D102" s="17" t="s">
        <v>73</v>
      </c>
      <c r="E102" s="30" t="s">
        <v>227</v>
      </c>
      <c r="F102" s="59"/>
      <c r="G102" s="89">
        <v>32209.32</v>
      </c>
    </row>
    <row r="103" spans="1:7" x14ac:dyDescent="0.3">
      <c r="A103" s="41">
        <v>45175</v>
      </c>
      <c r="B103" s="21" t="s">
        <v>111</v>
      </c>
      <c r="C103" s="71">
        <v>232</v>
      </c>
      <c r="D103" s="17" t="s">
        <v>70</v>
      </c>
      <c r="E103" s="30" t="s">
        <v>940</v>
      </c>
      <c r="F103" s="59"/>
      <c r="G103" s="51">
        <v>5950</v>
      </c>
    </row>
    <row r="104" spans="1:7" x14ac:dyDescent="0.3">
      <c r="A104" s="42">
        <v>45175</v>
      </c>
      <c r="B104" s="22" t="s">
        <v>103</v>
      </c>
      <c r="C104" s="22" t="s">
        <v>379</v>
      </c>
      <c r="D104" s="18" t="s">
        <v>65</v>
      </c>
      <c r="E104" s="24" t="s">
        <v>892</v>
      </c>
      <c r="F104" s="58"/>
      <c r="G104" s="78">
        <v>400.18</v>
      </c>
    </row>
    <row r="105" spans="1:7" x14ac:dyDescent="0.3">
      <c r="A105" s="41">
        <v>45175</v>
      </c>
      <c r="B105" s="23" t="s">
        <v>172</v>
      </c>
      <c r="C105" s="80">
        <v>25092</v>
      </c>
      <c r="D105" s="18" t="s">
        <v>63</v>
      </c>
      <c r="E105" s="24" t="s">
        <v>941</v>
      </c>
      <c r="F105" s="59"/>
      <c r="G105" s="51">
        <v>600</v>
      </c>
    </row>
    <row r="106" spans="1:7" x14ac:dyDescent="0.3">
      <c r="A106" s="41">
        <v>45175</v>
      </c>
      <c r="B106" s="21" t="s">
        <v>118</v>
      </c>
      <c r="C106" s="71">
        <v>1413</v>
      </c>
      <c r="D106" s="17" t="s">
        <v>75</v>
      </c>
      <c r="E106" s="30" t="s">
        <v>942</v>
      </c>
      <c r="F106" s="59"/>
      <c r="G106" s="46">
        <v>19619.05</v>
      </c>
    </row>
    <row r="107" spans="1:7" x14ac:dyDescent="0.3">
      <c r="A107" s="40">
        <v>45175</v>
      </c>
      <c r="B107" s="21" t="s">
        <v>126</v>
      </c>
      <c r="C107" s="71">
        <v>179</v>
      </c>
      <c r="D107" s="17" t="s">
        <v>78</v>
      </c>
      <c r="E107" s="30" t="s">
        <v>943</v>
      </c>
      <c r="F107" s="78"/>
      <c r="G107" s="78">
        <v>10535</v>
      </c>
    </row>
    <row r="108" spans="1:7" x14ac:dyDescent="0.3">
      <c r="A108" s="41">
        <v>45175</v>
      </c>
      <c r="B108" s="23" t="s">
        <v>108</v>
      </c>
      <c r="C108" s="71" t="s">
        <v>380</v>
      </c>
      <c r="D108" s="17" t="s">
        <v>67</v>
      </c>
      <c r="E108" s="31" t="s">
        <v>944</v>
      </c>
      <c r="F108" s="59"/>
      <c r="G108" s="51">
        <v>906.02</v>
      </c>
    </row>
    <row r="109" spans="1:7" x14ac:dyDescent="0.3">
      <c r="A109" s="41">
        <v>45175</v>
      </c>
      <c r="B109" s="23" t="s">
        <v>108</v>
      </c>
      <c r="C109" s="71" t="s">
        <v>380</v>
      </c>
      <c r="D109" s="17" t="s">
        <v>67</v>
      </c>
      <c r="E109" s="31" t="s">
        <v>945</v>
      </c>
      <c r="F109" s="59"/>
      <c r="G109" s="51">
        <v>284.70999999999998</v>
      </c>
    </row>
    <row r="110" spans="1:7" x14ac:dyDescent="0.3">
      <c r="A110" s="41">
        <v>45175</v>
      </c>
      <c r="B110" s="23" t="s">
        <v>108</v>
      </c>
      <c r="C110" s="71" t="s">
        <v>380</v>
      </c>
      <c r="D110" s="17" t="s">
        <v>67</v>
      </c>
      <c r="E110" s="31" t="s">
        <v>945</v>
      </c>
      <c r="F110" s="59"/>
      <c r="G110" s="51">
        <v>587.83000000000004</v>
      </c>
    </row>
    <row r="111" spans="1:7" x14ac:dyDescent="0.3">
      <c r="A111" s="41">
        <v>45175</v>
      </c>
      <c r="B111" s="21" t="s">
        <v>121</v>
      </c>
      <c r="C111" s="71">
        <v>76</v>
      </c>
      <c r="D111" s="17" t="s">
        <v>74</v>
      </c>
      <c r="E111" s="30" t="s">
        <v>946</v>
      </c>
      <c r="F111" s="59"/>
      <c r="G111" s="46">
        <v>25000</v>
      </c>
    </row>
    <row r="112" spans="1:7" x14ac:dyDescent="0.3">
      <c r="A112" s="41">
        <v>45175</v>
      </c>
      <c r="B112" s="21" t="s">
        <v>117</v>
      </c>
      <c r="C112" s="71">
        <v>329</v>
      </c>
      <c r="D112" s="17" t="s">
        <v>74</v>
      </c>
      <c r="E112" s="30" t="s">
        <v>947</v>
      </c>
      <c r="F112" s="59"/>
      <c r="G112" s="46">
        <v>8500</v>
      </c>
    </row>
    <row r="113" spans="1:7" x14ac:dyDescent="0.3">
      <c r="A113" s="41">
        <v>45175</v>
      </c>
      <c r="B113" s="21" t="s">
        <v>116</v>
      </c>
      <c r="C113" s="71">
        <v>98</v>
      </c>
      <c r="D113" s="17" t="s">
        <v>74</v>
      </c>
      <c r="E113" s="30" t="s">
        <v>948</v>
      </c>
      <c r="F113" s="46"/>
      <c r="G113" s="46">
        <v>5000</v>
      </c>
    </row>
    <row r="114" spans="1:7" x14ac:dyDescent="0.3">
      <c r="A114" s="41">
        <v>45175</v>
      </c>
      <c r="B114" s="21" t="s">
        <v>138</v>
      </c>
      <c r="C114" s="71">
        <v>524</v>
      </c>
      <c r="D114" s="17" t="s">
        <v>78</v>
      </c>
      <c r="E114" s="30" t="s">
        <v>949</v>
      </c>
      <c r="F114" s="59"/>
      <c r="G114" s="46">
        <v>880</v>
      </c>
    </row>
    <row r="115" spans="1:7" x14ac:dyDescent="0.3">
      <c r="A115" s="41">
        <v>45175</v>
      </c>
      <c r="B115" s="21" t="s">
        <v>120</v>
      </c>
      <c r="C115" s="71">
        <v>89</v>
      </c>
      <c r="D115" s="17" t="s">
        <v>74</v>
      </c>
      <c r="E115" s="30" t="s">
        <v>950</v>
      </c>
      <c r="F115" s="59"/>
      <c r="G115" s="46">
        <v>11663.03</v>
      </c>
    </row>
    <row r="116" spans="1:7" x14ac:dyDescent="0.3">
      <c r="A116" s="41">
        <v>45175</v>
      </c>
      <c r="B116" s="21" t="s">
        <v>119</v>
      </c>
      <c r="C116" s="71">
        <v>2</v>
      </c>
      <c r="D116" s="17" t="s">
        <v>74</v>
      </c>
      <c r="E116" s="30" t="s">
        <v>951</v>
      </c>
      <c r="F116" s="46"/>
      <c r="G116" s="78">
        <v>3800</v>
      </c>
    </row>
    <row r="117" spans="1:7" x14ac:dyDescent="0.3">
      <c r="A117" s="41">
        <v>45175</v>
      </c>
      <c r="B117" s="21" t="s">
        <v>127</v>
      </c>
      <c r="C117" s="71" t="s">
        <v>383</v>
      </c>
      <c r="D117" s="17" t="s">
        <v>79</v>
      </c>
      <c r="E117" s="30" t="s">
        <v>952</v>
      </c>
      <c r="F117" s="59"/>
      <c r="G117" s="46">
        <v>211.05</v>
      </c>
    </row>
    <row r="118" spans="1:7" x14ac:dyDescent="0.3">
      <c r="A118" s="41">
        <v>45175</v>
      </c>
      <c r="B118" s="21" t="s">
        <v>127</v>
      </c>
      <c r="C118" s="71" t="s">
        <v>383</v>
      </c>
      <c r="D118" s="17" t="s">
        <v>79</v>
      </c>
      <c r="E118" s="30" t="s">
        <v>953</v>
      </c>
      <c r="F118" s="59"/>
      <c r="G118" s="46">
        <v>127227.16</v>
      </c>
    </row>
    <row r="119" spans="1:7" x14ac:dyDescent="0.3">
      <c r="A119" s="41">
        <v>45175</v>
      </c>
      <c r="B119" s="21" t="s">
        <v>129</v>
      </c>
      <c r="C119" s="71">
        <v>1203</v>
      </c>
      <c r="D119" s="17" t="s">
        <v>686</v>
      </c>
      <c r="E119" s="30" t="s">
        <v>954</v>
      </c>
      <c r="F119" s="59"/>
      <c r="G119" s="46">
        <v>59000</v>
      </c>
    </row>
    <row r="120" spans="1:7" x14ac:dyDescent="0.3">
      <c r="A120" s="41">
        <v>45175</v>
      </c>
      <c r="B120" s="21" t="s">
        <v>130</v>
      </c>
      <c r="C120" s="71">
        <v>2069</v>
      </c>
      <c r="D120" s="17" t="s">
        <v>80</v>
      </c>
      <c r="E120" s="30" t="s">
        <v>955</v>
      </c>
      <c r="F120" s="59"/>
      <c r="G120" s="46">
        <v>19500</v>
      </c>
    </row>
    <row r="121" spans="1:7" x14ac:dyDescent="0.3">
      <c r="A121" s="41">
        <v>45175</v>
      </c>
      <c r="B121" s="21" t="s">
        <v>398</v>
      </c>
      <c r="C121" s="71">
        <v>37</v>
      </c>
      <c r="D121" s="17" t="s">
        <v>392</v>
      </c>
      <c r="E121" s="30" t="s">
        <v>956</v>
      </c>
      <c r="F121" s="59"/>
      <c r="G121" s="46">
        <v>26534.77</v>
      </c>
    </row>
    <row r="122" spans="1:7" x14ac:dyDescent="0.3">
      <c r="A122" s="41">
        <v>45175</v>
      </c>
      <c r="B122" s="21" t="s">
        <v>398</v>
      </c>
      <c r="C122" s="71">
        <v>34</v>
      </c>
      <c r="D122" s="17" t="s">
        <v>392</v>
      </c>
      <c r="E122" s="30" t="s">
        <v>957</v>
      </c>
      <c r="F122" s="59"/>
      <c r="G122" s="46">
        <v>222060.2</v>
      </c>
    </row>
    <row r="123" spans="1:7" x14ac:dyDescent="0.3">
      <c r="A123" s="41">
        <v>45175</v>
      </c>
      <c r="B123" s="21" t="s">
        <v>398</v>
      </c>
      <c r="C123" s="71">
        <v>36</v>
      </c>
      <c r="D123" s="17" t="s">
        <v>392</v>
      </c>
      <c r="E123" s="30" t="s">
        <v>958</v>
      </c>
      <c r="F123" s="59"/>
      <c r="G123" s="46">
        <v>8728.0499999999993</v>
      </c>
    </row>
    <row r="124" spans="1:7" x14ac:dyDescent="0.3">
      <c r="A124" s="41">
        <v>45175</v>
      </c>
      <c r="B124" s="21" t="s">
        <v>398</v>
      </c>
      <c r="C124" s="71">
        <v>35</v>
      </c>
      <c r="D124" s="17" t="s">
        <v>95</v>
      </c>
      <c r="E124" s="30" t="s">
        <v>959</v>
      </c>
      <c r="F124" s="59"/>
      <c r="G124" s="46">
        <v>205457.05</v>
      </c>
    </row>
    <row r="125" spans="1:7" x14ac:dyDescent="0.3">
      <c r="A125" s="40">
        <v>45175</v>
      </c>
      <c r="B125" s="21" t="s">
        <v>133</v>
      </c>
      <c r="C125" s="71">
        <v>6</v>
      </c>
      <c r="D125" s="17" t="s">
        <v>63</v>
      </c>
      <c r="E125" s="30" t="s">
        <v>960</v>
      </c>
      <c r="F125" s="78"/>
      <c r="G125" s="78">
        <v>1600</v>
      </c>
    </row>
    <row r="126" spans="1:7" x14ac:dyDescent="0.3">
      <c r="A126" s="42">
        <v>45175</v>
      </c>
      <c r="B126" s="22" t="s">
        <v>103</v>
      </c>
      <c r="C126" s="22" t="s">
        <v>379</v>
      </c>
      <c r="D126" s="18" t="s">
        <v>65</v>
      </c>
      <c r="E126" s="24" t="s">
        <v>217</v>
      </c>
      <c r="F126" s="58"/>
      <c r="G126" s="78">
        <v>27.6</v>
      </c>
    </row>
    <row r="127" spans="1:7" x14ac:dyDescent="0.3">
      <c r="A127" s="42">
        <v>45175</v>
      </c>
      <c r="B127" s="22" t="s">
        <v>103</v>
      </c>
      <c r="C127" s="22" t="s">
        <v>377</v>
      </c>
      <c r="D127" s="18" t="s">
        <v>448</v>
      </c>
      <c r="E127" s="24" t="s">
        <v>667</v>
      </c>
      <c r="F127" s="58"/>
      <c r="G127" s="78">
        <v>968324.81</v>
      </c>
    </row>
    <row r="128" spans="1:7" x14ac:dyDescent="0.3">
      <c r="A128" s="43">
        <v>45175</v>
      </c>
      <c r="B128" s="25" t="s">
        <v>142</v>
      </c>
      <c r="C128" s="81" t="s">
        <v>961</v>
      </c>
      <c r="D128" s="20" t="s">
        <v>68</v>
      </c>
      <c r="E128" s="32" t="s">
        <v>257</v>
      </c>
      <c r="F128" s="79"/>
      <c r="G128" s="51">
        <v>162.9</v>
      </c>
    </row>
    <row r="129" spans="1:7" x14ac:dyDescent="0.3">
      <c r="A129" s="40">
        <v>45177</v>
      </c>
      <c r="B129" s="21" t="s">
        <v>103</v>
      </c>
      <c r="C129" s="21" t="s">
        <v>878</v>
      </c>
      <c r="D129" s="17" t="s">
        <v>629</v>
      </c>
      <c r="E129" s="30" t="s">
        <v>204</v>
      </c>
      <c r="F129" s="85">
        <v>1308.55</v>
      </c>
      <c r="G129" s="46"/>
    </row>
    <row r="130" spans="1:7" x14ac:dyDescent="0.3">
      <c r="A130" s="40">
        <v>45177</v>
      </c>
      <c r="B130" s="21" t="s">
        <v>103</v>
      </c>
      <c r="C130" s="21" t="s">
        <v>878</v>
      </c>
      <c r="D130" s="17" t="s">
        <v>629</v>
      </c>
      <c r="E130" s="30" t="s">
        <v>204</v>
      </c>
      <c r="F130" s="85">
        <v>968326.11</v>
      </c>
      <c r="G130" s="46"/>
    </row>
    <row r="131" spans="1:7" x14ac:dyDescent="0.3">
      <c r="A131" s="42">
        <v>45177</v>
      </c>
      <c r="B131" s="22" t="s">
        <v>103</v>
      </c>
      <c r="C131" s="22" t="s">
        <v>377</v>
      </c>
      <c r="D131" s="18" t="s">
        <v>448</v>
      </c>
      <c r="E131" s="24" t="s">
        <v>667</v>
      </c>
      <c r="F131" s="58"/>
      <c r="G131" s="78">
        <v>798600</v>
      </c>
    </row>
    <row r="132" spans="1:7" x14ac:dyDescent="0.3">
      <c r="A132" s="41">
        <v>45177</v>
      </c>
      <c r="B132" s="23" t="s">
        <v>157</v>
      </c>
      <c r="C132" s="71" t="s">
        <v>903</v>
      </c>
      <c r="D132" s="17" t="s">
        <v>85</v>
      </c>
      <c r="E132" s="34" t="s">
        <v>904</v>
      </c>
      <c r="F132" s="59"/>
      <c r="G132" s="46">
        <v>1177.98</v>
      </c>
    </row>
    <row r="133" spans="1:7" x14ac:dyDescent="0.3">
      <c r="A133" s="41">
        <v>45177</v>
      </c>
      <c r="B133" s="21" t="s">
        <v>962</v>
      </c>
      <c r="C133" s="71">
        <v>10</v>
      </c>
      <c r="D133" s="17" t="s">
        <v>74</v>
      </c>
      <c r="E133" s="30" t="s">
        <v>963</v>
      </c>
      <c r="F133" s="59"/>
      <c r="G133" s="46">
        <v>15000</v>
      </c>
    </row>
    <row r="134" spans="1:7" x14ac:dyDescent="0.3">
      <c r="A134" s="41">
        <v>45177</v>
      </c>
      <c r="B134" s="21" t="s">
        <v>107</v>
      </c>
      <c r="C134" s="71">
        <v>5331</v>
      </c>
      <c r="D134" s="17" t="s">
        <v>66</v>
      </c>
      <c r="E134" s="24" t="s">
        <v>226</v>
      </c>
      <c r="F134" s="59"/>
      <c r="G134" s="88">
        <v>20964</v>
      </c>
    </row>
    <row r="135" spans="1:7" x14ac:dyDescent="0.3">
      <c r="A135" s="42">
        <v>45177</v>
      </c>
      <c r="B135" s="22" t="s">
        <v>107</v>
      </c>
      <c r="C135" s="71">
        <v>5317</v>
      </c>
      <c r="D135" s="17" t="s">
        <v>66</v>
      </c>
      <c r="E135" s="24" t="s">
        <v>226</v>
      </c>
      <c r="F135" s="58"/>
      <c r="G135" s="88">
        <v>2222.2199999999998</v>
      </c>
    </row>
    <row r="136" spans="1:7" x14ac:dyDescent="0.3">
      <c r="A136" s="41">
        <v>45177</v>
      </c>
      <c r="B136" s="21" t="s">
        <v>107</v>
      </c>
      <c r="C136" s="71">
        <v>5329</v>
      </c>
      <c r="D136" s="17" t="s">
        <v>66</v>
      </c>
      <c r="E136" s="24" t="s">
        <v>226</v>
      </c>
      <c r="F136" s="59"/>
      <c r="G136" s="88">
        <v>16830</v>
      </c>
    </row>
    <row r="137" spans="1:7" x14ac:dyDescent="0.3">
      <c r="A137" s="41">
        <v>45177</v>
      </c>
      <c r="B137" s="21" t="s">
        <v>107</v>
      </c>
      <c r="C137" s="71">
        <v>5330</v>
      </c>
      <c r="D137" s="17" t="s">
        <v>66</v>
      </c>
      <c r="E137" s="24" t="s">
        <v>226</v>
      </c>
      <c r="F137" s="59"/>
      <c r="G137" s="88">
        <v>16771.2</v>
      </c>
    </row>
    <row r="138" spans="1:7" x14ac:dyDescent="0.3">
      <c r="A138" s="41">
        <v>45177</v>
      </c>
      <c r="B138" s="22" t="s">
        <v>107</v>
      </c>
      <c r="C138" s="71">
        <v>5318</v>
      </c>
      <c r="D138" s="17" t="s">
        <v>82</v>
      </c>
      <c r="E138" s="24" t="s">
        <v>252</v>
      </c>
      <c r="F138" s="59"/>
      <c r="G138" s="88">
        <v>7872.2</v>
      </c>
    </row>
    <row r="139" spans="1:7" x14ac:dyDescent="0.3">
      <c r="A139" s="41">
        <v>45177</v>
      </c>
      <c r="B139" s="21" t="s">
        <v>107</v>
      </c>
      <c r="C139" s="71">
        <v>5325</v>
      </c>
      <c r="D139" s="17" t="s">
        <v>66</v>
      </c>
      <c r="E139" s="24" t="s">
        <v>226</v>
      </c>
      <c r="F139" s="59"/>
      <c r="G139" s="88">
        <v>3801.2</v>
      </c>
    </row>
    <row r="140" spans="1:7" x14ac:dyDescent="0.3">
      <c r="A140" s="41">
        <v>45177</v>
      </c>
      <c r="B140" s="22" t="s">
        <v>107</v>
      </c>
      <c r="C140" s="71">
        <v>5316</v>
      </c>
      <c r="D140" s="17" t="s">
        <v>91</v>
      </c>
      <c r="E140" s="24" t="s">
        <v>964</v>
      </c>
      <c r="F140" s="59"/>
      <c r="G140" s="88">
        <v>544.70000000000005</v>
      </c>
    </row>
    <row r="141" spans="1:7" x14ac:dyDescent="0.3">
      <c r="A141" s="41">
        <v>45177</v>
      </c>
      <c r="B141" s="22" t="s">
        <v>107</v>
      </c>
      <c r="C141" s="71">
        <v>5319</v>
      </c>
      <c r="D141" s="17" t="s">
        <v>82</v>
      </c>
      <c r="E141" s="24" t="s">
        <v>252</v>
      </c>
      <c r="F141" s="59"/>
      <c r="G141" s="88">
        <v>5262.78</v>
      </c>
    </row>
    <row r="142" spans="1:7" x14ac:dyDescent="0.3">
      <c r="A142" s="41">
        <v>45177</v>
      </c>
      <c r="B142" s="22" t="s">
        <v>107</v>
      </c>
      <c r="C142" s="71">
        <v>5344</v>
      </c>
      <c r="D142" s="17" t="s">
        <v>82</v>
      </c>
      <c r="E142" s="24" t="s">
        <v>252</v>
      </c>
      <c r="F142" s="59"/>
      <c r="G142" s="88">
        <v>7594.3</v>
      </c>
    </row>
    <row r="143" spans="1:7" x14ac:dyDescent="0.3">
      <c r="A143" s="41">
        <v>45177</v>
      </c>
      <c r="B143" s="21" t="s">
        <v>107</v>
      </c>
      <c r="C143" s="71">
        <v>5328</v>
      </c>
      <c r="D143" s="17" t="s">
        <v>66</v>
      </c>
      <c r="E143" s="24" t="s">
        <v>226</v>
      </c>
      <c r="F143" s="59"/>
      <c r="G143" s="88">
        <v>2307.08</v>
      </c>
    </row>
    <row r="144" spans="1:7" x14ac:dyDescent="0.3">
      <c r="A144" s="41">
        <v>45177</v>
      </c>
      <c r="B144" s="21" t="s">
        <v>107</v>
      </c>
      <c r="C144" s="71">
        <v>5351</v>
      </c>
      <c r="D144" s="17" t="s">
        <v>92</v>
      </c>
      <c r="E144" s="24" t="s">
        <v>965</v>
      </c>
      <c r="F144" s="59"/>
      <c r="G144" s="88">
        <v>6260.76</v>
      </c>
    </row>
    <row r="145" spans="1:7" x14ac:dyDescent="0.3">
      <c r="A145" s="42">
        <v>45177</v>
      </c>
      <c r="B145" s="22" t="s">
        <v>164</v>
      </c>
      <c r="C145" s="90">
        <v>202000000000352</v>
      </c>
      <c r="D145" s="18" t="s">
        <v>86</v>
      </c>
      <c r="E145" s="24" t="s">
        <v>966</v>
      </c>
      <c r="F145" s="58"/>
      <c r="G145" s="78">
        <v>44985.63</v>
      </c>
    </row>
    <row r="146" spans="1:7" x14ac:dyDescent="0.3">
      <c r="A146" s="40">
        <v>45177</v>
      </c>
      <c r="B146" s="23" t="s">
        <v>656</v>
      </c>
      <c r="C146" s="71">
        <v>202300000000272</v>
      </c>
      <c r="D146" s="17" t="s">
        <v>71</v>
      </c>
      <c r="E146" s="30" t="s">
        <v>967</v>
      </c>
      <c r="F146" s="78"/>
      <c r="G146" s="78">
        <v>9713.4699999999993</v>
      </c>
    </row>
    <row r="147" spans="1:7" x14ac:dyDescent="0.3">
      <c r="A147" s="40">
        <v>45177</v>
      </c>
      <c r="B147" s="23" t="s">
        <v>656</v>
      </c>
      <c r="C147" s="71">
        <v>202300000000203</v>
      </c>
      <c r="D147" s="17" t="s">
        <v>71</v>
      </c>
      <c r="E147" s="30" t="s">
        <v>968</v>
      </c>
      <c r="F147" s="78"/>
      <c r="G147" s="78">
        <v>9713.4699999999993</v>
      </c>
    </row>
    <row r="148" spans="1:7" x14ac:dyDescent="0.3">
      <c r="A148" s="42">
        <v>45177</v>
      </c>
      <c r="B148" s="22" t="s">
        <v>103</v>
      </c>
      <c r="C148" s="22" t="s">
        <v>379</v>
      </c>
      <c r="D148" s="18" t="s">
        <v>65</v>
      </c>
      <c r="E148" s="24" t="s">
        <v>217</v>
      </c>
      <c r="F148" s="58"/>
      <c r="G148" s="78">
        <v>13.8</v>
      </c>
    </row>
    <row r="149" spans="1:7" x14ac:dyDescent="0.3">
      <c r="A149" s="40">
        <v>45180</v>
      </c>
      <c r="B149" s="21" t="s">
        <v>103</v>
      </c>
      <c r="C149" s="21" t="s">
        <v>878</v>
      </c>
      <c r="D149" s="17" t="s">
        <v>629</v>
      </c>
      <c r="E149" s="30" t="s">
        <v>204</v>
      </c>
      <c r="F149" s="85">
        <v>8551.5499999999993</v>
      </c>
      <c r="G149" s="46"/>
    </row>
    <row r="150" spans="1:7" x14ac:dyDescent="0.3">
      <c r="A150" s="40">
        <v>45180</v>
      </c>
      <c r="B150" s="21" t="s">
        <v>103</v>
      </c>
      <c r="C150" s="21" t="s">
        <v>878</v>
      </c>
      <c r="D150" s="17" t="s">
        <v>629</v>
      </c>
      <c r="E150" s="30" t="s">
        <v>204</v>
      </c>
      <c r="F150" s="91">
        <v>95924.83</v>
      </c>
      <c r="G150" s="46"/>
    </row>
    <row r="151" spans="1:7" x14ac:dyDescent="0.3">
      <c r="A151" s="40">
        <v>45180</v>
      </c>
      <c r="B151" s="21" t="s">
        <v>103</v>
      </c>
      <c r="C151" s="21" t="s">
        <v>878</v>
      </c>
      <c r="D151" s="17" t="s">
        <v>629</v>
      </c>
      <c r="E151" s="30" t="s">
        <v>890</v>
      </c>
      <c r="F151" s="85">
        <v>3689.9</v>
      </c>
      <c r="G151" s="46"/>
    </row>
    <row r="152" spans="1:7" x14ac:dyDescent="0.3">
      <c r="A152" s="40">
        <v>45180</v>
      </c>
      <c r="B152" s="23" t="s">
        <v>618</v>
      </c>
      <c r="C152" s="71">
        <v>960</v>
      </c>
      <c r="D152" s="18" t="s">
        <v>63</v>
      </c>
      <c r="E152" s="30" t="s">
        <v>969</v>
      </c>
      <c r="F152" s="78"/>
      <c r="G152" s="78">
        <v>233.94</v>
      </c>
    </row>
    <row r="153" spans="1:7" x14ac:dyDescent="0.3">
      <c r="A153" s="41">
        <v>45180</v>
      </c>
      <c r="B153" s="21" t="s">
        <v>143</v>
      </c>
      <c r="C153" s="71">
        <v>2025</v>
      </c>
      <c r="D153" s="17" t="s">
        <v>78</v>
      </c>
      <c r="E153" s="30" t="s">
        <v>970</v>
      </c>
      <c r="F153" s="59"/>
      <c r="G153" s="46">
        <v>1437.33</v>
      </c>
    </row>
    <row r="154" spans="1:7" x14ac:dyDescent="0.3">
      <c r="A154" s="40">
        <v>45180</v>
      </c>
      <c r="B154" s="21" t="s">
        <v>486</v>
      </c>
      <c r="C154" s="71" t="s">
        <v>971</v>
      </c>
      <c r="D154" s="17" t="s">
        <v>100</v>
      </c>
      <c r="E154" s="30" t="s">
        <v>488</v>
      </c>
      <c r="F154" s="78"/>
      <c r="G154" s="78">
        <v>2167.1999999999998</v>
      </c>
    </row>
    <row r="155" spans="1:7" x14ac:dyDescent="0.3">
      <c r="A155" s="43">
        <v>45180</v>
      </c>
      <c r="B155" s="21" t="s">
        <v>141</v>
      </c>
      <c r="C155" s="71">
        <v>25</v>
      </c>
      <c r="D155" s="17" t="s">
        <v>63</v>
      </c>
      <c r="E155" s="30" t="s">
        <v>972</v>
      </c>
      <c r="F155" s="79"/>
      <c r="G155" s="78">
        <v>6232</v>
      </c>
    </row>
    <row r="156" spans="1:7" x14ac:dyDescent="0.3">
      <c r="A156" s="42">
        <v>45180</v>
      </c>
      <c r="B156" s="22" t="s">
        <v>139</v>
      </c>
      <c r="C156" s="22">
        <v>845418</v>
      </c>
      <c r="D156" s="18" t="s">
        <v>81</v>
      </c>
      <c r="E156" s="24" t="s">
        <v>633</v>
      </c>
      <c r="F156" s="58"/>
      <c r="G156" s="78">
        <v>1190.8900000000001</v>
      </c>
    </row>
    <row r="157" spans="1:7" x14ac:dyDescent="0.3">
      <c r="A157" s="43">
        <v>45180</v>
      </c>
      <c r="B157" s="25" t="s">
        <v>142</v>
      </c>
      <c r="C157" s="81" t="s">
        <v>973</v>
      </c>
      <c r="D157" s="20" t="s">
        <v>68</v>
      </c>
      <c r="E157" s="32" t="s">
        <v>257</v>
      </c>
      <c r="F157" s="79"/>
      <c r="G157" s="51">
        <v>387.2</v>
      </c>
    </row>
    <row r="158" spans="1:7" x14ac:dyDescent="0.3">
      <c r="A158" s="41">
        <v>45180</v>
      </c>
      <c r="B158" s="21" t="s">
        <v>111</v>
      </c>
      <c r="C158" s="71">
        <v>230</v>
      </c>
      <c r="D158" s="17" t="s">
        <v>70</v>
      </c>
      <c r="E158" s="30" t="s">
        <v>974</v>
      </c>
      <c r="F158" s="59"/>
      <c r="G158" s="46">
        <v>270</v>
      </c>
    </row>
    <row r="159" spans="1:7" x14ac:dyDescent="0.3">
      <c r="A159" s="40">
        <v>45180</v>
      </c>
      <c r="B159" s="21" t="s">
        <v>187</v>
      </c>
      <c r="C159" s="71">
        <v>999</v>
      </c>
      <c r="D159" s="17" t="s">
        <v>99</v>
      </c>
      <c r="E159" s="30" t="s">
        <v>975</v>
      </c>
      <c r="F159" s="79"/>
      <c r="G159" s="78">
        <v>14400</v>
      </c>
    </row>
    <row r="160" spans="1:7" x14ac:dyDescent="0.3">
      <c r="A160" s="41">
        <v>45180</v>
      </c>
      <c r="B160" s="21" t="s">
        <v>150</v>
      </c>
      <c r="C160" s="71">
        <v>202300000000942</v>
      </c>
      <c r="D160" s="17" t="s">
        <v>84</v>
      </c>
      <c r="E160" s="30" t="s">
        <v>976</v>
      </c>
      <c r="F160" s="59"/>
      <c r="G160" s="46">
        <v>39225.79</v>
      </c>
    </row>
    <row r="161" spans="1:7" x14ac:dyDescent="0.3">
      <c r="A161" s="41">
        <v>45180</v>
      </c>
      <c r="B161" s="23" t="s">
        <v>172</v>
      </c>
      <c r="C161" s="80">
        <v>25091</v>
      </c>
      <c r="D161" s="18" t="s">
        <v>63</v>
      </c>
      <c r="E161" s="24" t="s">
        <v>403</v>
      </c>
      <c r="F161" s="59"/>
      <c r="G161" s="51">
        <v>1490</v>
      </c>
    </row>
    <row r="162" spans="1:7" x14ac:dyDescent="0.3">
      <c r="A162" s="41">
        <v>45180</v>
      </c>
      <c r="B162" s="21" t="s">
        <v>196</v>
      </c>
      <c r="C162" s="81" t="s">
        <v>977</v>
      </c>
      <c r="D162" s="17" t="s">
        <v>66</v>
      </c>
      <c r="E162" s="24" t="s">
        <v>226</v>
      </c>
      <c r="F162" s="59"/>
      <c r="G162" s="78">
        <v>2364</v>
      </c>
    </row>
    <row r="163" spans="1:7" ht="24" x14ac:dyDescent="0.3">
      <c r="A163" s="42">
        <v>45180</v>
      </c>
      <c r="B163" s="21" t="s">
        <v>151</v>
      </c>
      <c r="C163" s="92">
        <v>20230000000017</v>
      </c>
      <c r="D163" s="17" t="s">
        <v>63</v>
      </c>
      <c r="E163" s="30" t="s">
        <v>978</v>
      </c>
      <c r="F163" s="58"/>
      <c r="G163" s="78">
        <v>3000</v>
      </c>
    </row>
    <row r="164" spans="1:7" x14ac:dyDescent="0.3">
      <c r="A164" s="42">
        <v>45180</v>
      </c>
      <c r="B164" s="22" t="s">
        <v>103</v>
      </c>
      <c r="C164" s="22" t="s">
        <v>379</v>
      </c>
      <c r="D164" s="18" t="s">
        <v>65</v>
      </c>
      <c r="E164" s="24" t="s">
        <v>422</v>
      </c>
      <c r="F164" s="58"/>
      <c r="G164" s="78">
        <v>1.62</v>
      </c>
    </row>
    <row r="165" spans="1:7" x14ac:dyDescent="0.3">
      <c r="A165" s="42">
        <v>45180</v>
      </c>
      <c r="B165" s="26" t="s">
        <v>979</v>
      </c>
      <c r="C165" s="21" t="s">
        <v>381</v>
      </c>
      <c r="D165" s="18" t="s">
        <v>76</v>
      </c>
      <c r="E165" s="24" t="s">
        <v>431</v>
      </c>
      <c r="F165" s="58"/>
      <c r="G165" s="78">
        <v>3689.9</v>
      </c>
    </row>
    <row r="166" spans="1:7" x14ac:dyDescent="0.3">
      <c r="A166" s="40">
        <v>45180</v>
      </c>
      <c r="B166" s="23" t="s">
        <v>110</v>
      </c>
      <c r="C166" s="71">
        <v>247578</v>
      </c>
      <c r="D166" s="18" t="s">
        <v>83</v>
      </c>
      <c r="E166" s="30" t="s">
        <v>980</v>
      </c>
      <c r="F166" s="78"/>
      <c r="G166" s="78">
        <v>14223.23</v>
      </c>
    </row>
    <row r="167" spans="1:7" x14ac:dyDescent="0.3">
      <c r="A167" s="40">
        <v>45180</v>
      </c>
      <c r="B167" s="23" t="s">
        <v>110</v>
      </c>
      <c r="C167" s="71">
        <v>445974</v>
      </c>
      <c r="D167" s="18" t="s">
        <v>83</v>
      </c>
      <c r="E167" s="30" t="s">
        <v>981</v>
      </c>
      <c r="F167" s="78"/>
      <c r="G167" s="78">
        <v>8127.45</v>
      </c>
    </row>
    <row r="168" spans="1:7" x14ac:dyDescent="0.3">
      <c r="A168" s="40">
        <v>45180</v>
      </c>
      <c r="B168" s="23" t="s">
        <v>136</v>
      </c>
      <c r="C168" s="71">
        <v>639</v>
      </c>
      <c r="D168" s="18" t="s">
        <v>82</v>
      </c>
      <c r="E168" s="30" t="s">
        <v>982</v>
      </c>
      <c r="F168" s="78"/>
      <c r="G168" s="78">
        <v>6944</v>
      </c>
    </row>
    <row r="169" spans="1:7" x14ac:dyDescent="0.3">
      <c r="A169" s="41">
        <v>45180</v>
      </c>
      <c r="B169" s="21" t="s">
        <v>983</v>
      </c>
      <c r="C169" s="71">
        <v>1580</v>
      </c>
      <c r="D169" s="17" t="s">
        <v>78</v>
      </c>
      <c r="E169" s="30" t="s">
        <v>984</v>
      </c>
      <c r="F169" s="59"/>
      <c r="G169" s="46">
        <v>2500</v>
      </c>
    </row>
    <row r="170" spans="1:7" x14ac:dyDescent="0.3">
      <c r="A170" s="42">
        <v>45180</v>
      </c>
      <c r="B170" s="22" t="s">
        <v>103</v>
      </c>
      <c r="C170" s="22" t="s">
        <v>379</v>
      </c>
      <c r="D170" s="18" t="s">
        <v>65</v>
      </c>
      <c r="E170" s="24" t="s">
        <v>217</v>
      </c>
      <c r="F170" s="58"/>
      <c r="G170" s="78">
        <v>9.1999999999999993</v>
      </c>
    </row>
    <row r="171" spans="1:7" ht="24" x14ac:dyDescent="0.3">
      <c r="A171" s="41">
        <v>45180</v>
      </c>
      <c r="B171" s="27" t="s">
        <v>186</v>
      </c>
      <c r="C171" s="82">
        <v>2896803</v>
      </c>
      <c r="D171" s="19" t="s">
        <v>72</v>
      </c>
      <c r="E171" s="34" t="s">
        <v>985</v>
      </c>
      <c r="F171" s="59"/>
      <c r="G171" s="46">
        <v>272.39999999999998</v>
      </c>
    </row>
    <row r="172" spans="1:7" x14ac:dyDescent="0.3">
      <c r="A172" s="40">
        <v>45181</v>
      </c>
      <c r="B172" s="21" t="s">
        <v>103</v>
      </c>
      <c r="C172" s="21" t="s">
        <v>878</v>
      </c>
      <c r="D172" s="17" t="s">
        <v>629</v>
      </c>
      <c r="E172" s="30" t="s">
        <v>204</v>
      </c>
      <c r="F172" s="85">
        <v>661104.06999999995</v>
      </c>
      <c r="G172" s="46"/>
    </row>
    <row r="173" spans="1:7" x14ac:dyDescent="0.3">
      <c r="A173" s="40">
        <v>45181</v>
      </c>
      <c r="B173" s="21" t="s">
        <v>103</v>
      </c>
      <c r="C173" s="21" t="s">
        <v>878</v>
      </c>
      <c r="D173" s="17" t="s">
        <v>629</v>
      </c>
      <c r="E173" s="30" t="s">
        <v>890</v>
      </c>
      <c r="F173" s="85">
        <v>2652.5</v>
      </c>
      <c r="G173" s="46"/>
    </row>
    <row r="174" spans="1:7" x14ac:dyDescent="0.3">
      <c r="A174" s="40">
        <v>45181</v>
      </c>
      <c r="B174" s="21" t="s">
        <v>171</v>
      </c>
      <c r="C174" s="71">
        <v>45243058</v>
      </c>
      <c r="D174" s="19" t="s">
        <v>63</v>
      </c>
      <c r="E174" s="30" t="s">
        <v>986</v>
      </c>
      <c r="F174" s="78"/>
      <c r="G174" s="89">
        <v>1580.85</v>
      </c>
    </row>
    <row r="175" spans="1:7" x14ac:dyDescent="0.3">
      <c r="A175" s="42">
        <v>45181</v>
      </c>
      <c r="B175" s="22" t="s">
        <v>103</v>
      </c>
      <c r="C175" s="22" t="s">
        <v>379</v>
      </c>
      <c r="D175" s="18" t="s">
        <v>65</v>
      </c>
      <c r="E175" s="24" t="s">
        <v>892</v>
      </c>
      <c r="F175" s="58"/>
      <c r="G175" s="78">
        <v>2.14</v>
      </c>
    </row>
    <row r="176" spans="1:7" x14ac:dyDescent="0.3">
      <c r="A176" s="40">
        <v>45181</v>
      </c>
      <c r="B176" s="21" t="s">
        <v>124</v>
      </c>
      <c r="C176" s="71">
        <v>95</v>
      </c>
      <c r="D176" s="17" t="s">
        <v>686</v>
      </c>
      <c r="E176" s="30" t="s">
        <v>987</v>
      </c>
      <c r="F176" s="79"/>
      <c r="G176" s="78">
        <v>56310</v>
      </c>
    </row>
    <row r="177" spans="1:7" ht="24" x14ac:dyDescent="0.3">
      <c r="A177" s="40">
        <v>45181</v>
      </c>
      <c r="B177" s="21" t="s">
        <v>124</v>
      </c>
      <c r="C177" s="71">
        <v>93</v>
      </c>
      <c r="D177" s="17" t="s">
        <v>74</v>
      </c>
      <c r="E177" s="30" t="s">
        <v>988</v>
      </c>
      <c r="F177" s="79"/>
      <c r="G177" s="78">
        <v>369681.45</v>
      </c>
    </row>
    <row r="178" spans="1:7" x14ac:dyDescent="0.3">
      <c r="A178" s="40">
        <v>45181</v>
      </c>
      <c r="B178" s="21" t="s">
        <v>124</v>
      </c>
      <c r="C178" s="71">
        <v>94</v>
      </c>
      <c r="D178" s="17" t="s">
        <v>74</v>
      </c>
      <c r="E178" s="30" t="s">
        <v>989</v>
      </c>
      <c r="F178" s="79"/>
      <c r="G178" s="78">
        <v>226442.88</v>
      </c>
    </row>
    <row r="179" spans="1:7" x14ac:dyDescent="0.3">
      <c r="A179" s="40">
        <v>45181</v>
      </c>
      <c r="B179" s="23" t="s">
        <v>196</v>
      </c>
      <c r="C179" s="71">
        <v>1813</v>
      </c>
      <c r="D179" s="18" t="s">
        <v>66</v>
      </c>
      <c r="E179" s="30" t="s">
        <v>990</v>
      </c>
      <c r="F179" s="78"/>
      <c r="G179" s="78">
        <v>1399.96</v>
      </c>
    </row>
    <row r="180" spans="1:7" x14ac:dyDescent="0.3">
      <c r="A180" s="40">
        <v>45181</v>
      </c>
      <c r="B180" s="21" t="s">
        <v>149</v>
      </c>
      <c r="C180" s="71">
        <v>202300000076</v>
      </c>
      <c r="D180" s="17" t="s">
        <v>63</v>
      </c>
      <c r="E180" s="33" t="s">
        <v>991</v>
      </c>
      <c r="F180" s="79"/>
      <c r="G180" s="46">
        <v>2500</v>
      </c>
    </row>
    <row r="181" spans="1:7" x14ac:dyDescent="0.3">
      <c r="A181" s="41">
        <v>45181</v>
      </c>
      <c r="B181" s="23" t="s">
        <v>108</v>
      </c>
      <c r="C181" s="71" t="s">
        <v>416</v>
      </c>
      <c r="D181" s="17" t="s">
        <v>67</v>
      </c>
      <c r="E181" s="30" t="s">
        <v>992</v>
      </c>
      <c r="F181" s="59"/>
      <c r="G181" s="46">
        <v>3175.29</v>
      </c>
    </row>
    <row r="182" spans="1:7" x14ac:dyDescent="0.3">
      <c r="A182" s="42">
        <v>45181</v>
      </c>
      <c r="B182" s="26" t="s">
        <v>993</v>
      </c>
      <c r="C182" s="21" t="s">
        <v>381</v>
      </c>
      <c r="D182" s="18" t="s">
        <v>76</v>
      </c>
      <c r="E182" s="24" t="s">
        <v>431</v>
      </c>
      <c r="F182" s="58"/>
      <c r="G182" s="78">
        <v>2652.5</v>
      </c>
    </row>
    <row r="183" spans="1:7" x14ac:dyDescent="0.3">
      <c r="A183" s="42">
        <v>45181</v>
      </c>
      <c r="B183" s="22" t="s">
        <v>103</v>
      </c>
      <c r="C183" s="22" t="s">
        <v>379</v>
      </c>
      <c r="D183" s="18" t="s">
        <v>65</v>
      </c>
      <c r="E183" s="24" t="s">
        <v>217</v>
      </c>
      <c r="F183" s="58"/>
      <c r="G183" s="78">
        <v>11.5</v>
      </c>
    </row>
    <row r="184" spans="1:7" x14ac:dyDescent="0.3">
      <c r="A184" s="40">
        <v>45182</v>
      </c>
      <c r="B184" s="21" t="s">
        <v>103</v>
      </c>
      <c r="C184" s="21" t="s">
        <v>878</v>
      </c>
      <c r="D184" s="17" t="s">
        <v>629</v>
      </c>
      <c r="E184" s="30" t="s">
        <v>204</v>
      </c>
      <c r="F184" s="85">
        <v>5864.43</v>
      </c>
      <c r="G184" s="46"/>
    </row>
    <row r="185" spans="1:7" x14ac:dyDescent="0.3">
      <c r="A185" s="40">
        <v>45182</v>
      </c>
      <c r="B185" s="21" t="s">
        <v>103</v>
      </c>
      <c r="C185" s="21" t="s">
        <v>878</v>
      </c>
      <c r="D185" s="17" t="s">
        <v>629</v>
      </c>
      <c r="E185" s="30" t="s">
        <v>890</v>
      </c>
      <c r="F185" s="85">
        <v>28990.12</v>
      </c>
      <c r="G185" s="46"/>
    </row>
    <row r="186" spans="1:7" x14ac:dyDescent="0.3">
      <c r="A186" s="40">
        <v>45182</v>
      </c>
      <c r="B186" s="21" t="s">
        <v>112</v>
      </c>
      <c r="C186" s="71">
        <v>19333</v>
      </c>
      <c r="D186" s="19" t="s">
        <v>63</v>
      </c>
      <c r="E186" s="30" t="s">
        <v>994</v>
      </c>
      <c r="F186" s="78"/>
      <c r="G186" s="78">
        <v>961.25</v>
      </c>
    </row>
    <row r="187" spans="1:7" x14ac:dyDescent="0.3">
      <c r="A187" s="42">
        <v>45182</v>
      </c>
      <c r="B187" s="21" t="s">
        <v>144</v>
      </c>
      <c r="C187" s="21">
        <v>8543</v>
      </c>
      <c r="D187" s="18" t="s">
        <v>66</v>
      </c>
      <c r="E187" s="24" t="s">
        <v>259</v>
      </c>
      <c r="F187" s="58"/>
      <c r="G187" s="78">
        <v>4220</v>
      </c>
    </row>
    <row r="188" spans="1:7" x14ac:dyDescent="0.3">
      <c r="A188" s="42">
        <v>45182</v>
      </c>
      <c r="B188" s="22" t="s">
        <v>103</v>
      </c>
      <c r="C188" s="22" t="s">
        <v>379</v>
      </c>
      <c r="D188" s="18" t="s">
        <v>65</v>
      </c>
      <c r="E188" s="24" t="s">
        <v>892</v>
      </c>
      <c r="F188" s="58"/>
      <c r="G188" s="78">
        <v>5.35</v>
      </c>
    </row>
    <row r="189" spans="1:7" x14ac:dyDescent="0.3">
      <c r="A189" s="42">
        <v>45182</v>
      </c>
      <c r="B189" s="22" t="s">
        <v>127</v>
      </c>
      <c r="C189" s="21" t="s">
        <v>382</v>
      </c>
      <c r="D189" s="18" t="s">
        <v>76</v>
      </c>
      <c r="E189" s="24" t="s">
        <v>995</v>
      </c>
      <c r="F189" s="58"/>
      <c r="G189" s="78">
        <v>4036.11</v>
      </c>
    </row>
    <row r="190" spans="1:7" x14ac:dyDescent="0.3">
      <c r="A190" s="41">
        <v>45182</v>
      </c>
      <c r="B190" s="23" t="s">
        <v>157</v>
      </c>
      <c r="C190" s="71" t="s">
        <v>903</v>
      </c>
      <c r="D190" s="17" t="s">
        <v>85</v>
      </c>
      <c r="E190" s="34" t="s">
        <v>904</v>
      </c>
      <c r="F190" s="59"/>
      <c r="G190" s="78">
        <v>24954.01</v>
      </c>
    </row>
    <row r="191" spans="1:7" x14ac:dyDescent="0.3">
      <c r="A191" s="43">
        <v>45182</v>
      </c>
      <c r="B191" s="21" t="s">
        <v>110</v>
      </c>
      <c r="C191" s="71">
        <v>443902</v>
      </c>
      <c r="D191" s="17" t="s">
        <v>83</v>
      </c>
      <c r="E191" s="24" t="s">
        <v>216</v>
      </c>
      <c r="F191" s="79"/>
      <c r="G191" s="78">
        <v>285.83</v>
      </c>
    </row>
    <row r="192" spans="1:7" x14ac:dyDescent="0.3">
      <c r="A192" s="41">
        <v>45182</v>
      </c>
      <c r="B192" s="22" t="s">
        <v>135</v>
      </c>
      <c r="C192" s="21">
        <v>3497</v>
      </c>
      <c r="D192" s="17" t="s">
        <v>82</v>
      </c>
      <c r="E192" s="24" t="s">
        <v>252</v>
      </c>
      <c r="F192" s="59"/>
      <c r="G192" s="78">
        <v>392</v>
      </c>
    </row>
    <row r="193" spans="1:7" x14ac:dyDescent="0.3">
      <c r="A193" s="40">
        <v>45183</v>
      </c>
      <c r="B193" s="21" t="s">
        <v>103</v>
      </c>
      <c r="C193" s="21" t="s">
        <v>878</v>
      </c>
      <c r="D193" s="17" t="s">
        <v>629</v>
      </c>
      <c r="E193" s="30" t="s">
        <v>204</v>
      </c>
      <c r="F193" s="85">
        <v>7133.85</v>
      </c>
      <c r="G193" s="46"/>
    </row>
    <row r="194" spans="1:7" x14ac:dyDescent="0.3">
      <c r="A194" s="40">
        <v>45183</v>
      </c>
      <c r="B194" s="21" t="s">
        <v>103</v>
      </c>
      <c r="C194" s="21" t="s">
        <v>878</v>
      </c>
      <c r="D194" s="17" t="s">
        <v>629</v>
      </c>
      <c r="E194" s="30" t="s">
        <v>996</v>
      </c>
      <c r="F194" s="85">
        <v>29223.18</v>
      </c>
      <c r="G194" s="46"/>
    </row>
    <row r="195" spans="1:7" x14ac:dyDescent="0.3">
      <c r="A195" s="40">
        <v>45183</v>
      </c>
      <c r="B195" s="21" t="s">
        <v>103</v>
      </c>
      <c r="C195" s="21" t="s">
        <v>878</v>
      </c>
      <c r="D195" s="17" t="s">
        <v>629</v>
      </c>
      <c r="E195" s="30" t="s">
        <v>997</v>
      </c>
      <c r="F195" s="85">
        <v>496262.6</v>
      </c>
      <c r="G195" s="46"/>
    </row>
    <row r="196" spans="1:7" x14ac:dyDescent="0.3">
      <c r="A196" s="40">
        <v>45183</v>
      </c>
      <c r="B196" s="21" t="s">
        <v>103</v>
      </c>
      <c r="C196" s="21" t="s">
        <v>878</v>
      </c>
      <c r="D196" s="17" t="s">
        <v>66</v>
      </c>
      <c r="E196" s="30" t="s">
        <v>998</v>
      </c>
      <c r="F196" s="85">
        <v>1235.47</v>
      </c>
      <c r="G196" s="46"/>
    </row>
    <row r="197" spans="1:7" x14ac:dyDescent="0.3">
      <c r="A197" s="40">
        <v>45183</v>
      </c>
      <c r="B197" s="21" t="s">
        <v>999</v>
      </c>
      <c r="C197" s="71">
        <v>2275</v>
      </c>
      <c r="D197" s="17" t="s">
        <v>78</v>
      </c>
      <c r="E197" s="30" t="s">
        <v>1000</v>
      </c>
      <c r="F197" s="78"/>
      <c r="G197" s="78">
        <v>968.75</v>
      </c>
    </row>
    <row r="198" spans="1:7" x14ac:dyDescent="0.3">
      <c r="A198" s="41">
        <v>45183</v>
      </c>
      <c r="B198" s="22" t="s">
        <v>140</v>
      </c>
      <c r="C198" s="81" t="s">
        <v>1001</v>
      </c>
      <c r="D198" s="18" t="s">
        <v>81</v>
      </c>
      <c r="E198" s="24" t="s">
        <v>250</v>
      </c>
      <c r="F198" s="59"/>
      <c r="G198" s="78">
        <v>385</v>
      </c>
    </row>
    <row r="199" spans="1:7" x14ac:dyDescent="0.3">
      <c r="A199" s="41">
        <v>45183</v>
      </c>
      <c r="B199" s="21" t="s">
        <v>483</v>
      </c>
      <c r="C199" s="71">
        <v>202300105</v>
      </c>
      <c r="D199" s="17" t="s">
        <v>63</v>
      </c>
      <c r="E199" s="30" t="s">
        <v>1002</v>
      </c>
      <c r="F199" s="59"/>
      <c r="G199" s="51">
        <v>5100</v>
      </c>
    </row>
    <row r="200" spans="1:7" x14ac:dyDescent="0.3">
      <c r="A200" s="41">
        <v>45183</v>
      </c>
      <c r="B200" s="21" t="s">
        <v>1003</v>
      </c>
      <c r="C200" s="22" t="s">
        <v>377</v>
      </c>
      <c r="D200" s="17" t="s">
        <v>66</v>
      </c>
      <c r="E200" s="30" t="s">
        <v>1004</v>
      </c>
      <c r="F200" s="59"/>
      <c r="G200" s="51">
        <v>1235.47</v>
      </c>
    </row>
    <row r="201" spans="1:7" x14ac:dyDescent="0.3">
      <c r="A201" s="41">
        <v>45183</v>
      </c>
      <c r="B201" s="21" t="s">
        <v>125</v>
      </c>
      <c r="C201" s="71">
        <v>305</v>
      </c>
      <c r="D201" s="17" t="s">
        <v>77</v>
      </c>
      <c r="E201" s="30" t="s">
        <v>1005</v>
      </c>
      <c r="F201" s="59"/>
      <c r="G201" s="46">
        <v>236734.1</v>
      </c>
    </row>
    <row r="202" spans="1:7" x14ac:dyDescent="0.3">
      <c r="A202" s="42">
        <v>45183</v>
      </c>
      <c r="B202" s="26" t="s">
        <v>1006</v>
      </c>
      <c r="C202" s="21" t="s">
        <v>381</v>
      </c>
      <c r="D202" s="18" t="s">
        <v>76</v>
      </c>
      <c r="E202" s="24" t="s">
        <v>431</v>
      </c>
      <c r="F202" s="58"/>
      <c r="G202" s="78">
        <v>2770.11</v>
      </c>
    </row>
    <row r="203" spans="1:7" x14ac:dyDescent="0.3">
      <c r="A203" s="42">
        <v>45183</v>
      </c>
      <c r="B203" s="22" t="s">
        <v>127</v>
      </c>
      <c r="C203" s="21" t="s">
        <v>382</v>
      </c>
      <c r="D203" s="18" t="s">
        <v>76</v>
      </c>
      <c r="E203" s="24" t="s">
        <v>1007</v>
      </c>
      <c r="F203" s="58"/>
      <c r="G203" s="78">
        <v>1981.57</v>
      </c>
    </row>
    <row r="204" spans="1:7" x14ac:dyDescent="0.3">
      <c r="A204" s="42">
        <v>45183</v>
      </c>
      <c r="B204" s="22" t="s">
        <v>110</v>
      </c>
      <c r="C204" s="22">
        <v>444397</v>
      </c>
      <c r="D204" s="18" t="s">
        <v>83</v>
      </c>
      <c r="E204" s="24" t="s">
        <v>647</v>
      </c>
      <c r="F204" s="58"/>
      <c r="G204" s="78">
        <v>81.67</v>
      </c>
    </row>
    <row r="205" spans="1:7" x14ac:dyDescent="0.3">
      <c r="A205" s="41">
        <v>45183</v>
      </c>
      <c r="B205" s="22" t="s">
        <v>135</v>
      </c>
      <c r="C205" s="21">
        <v>3499</v>
      </c>
      <c r="D205" s="17" t="s">
        <v>82</v>
      </c>
      <c r="E205" s="24" t="s">
        <v>252</v>
      </c>
      <c r="F205" s="59"/>
      <c r="G205" s="78">
        <v>190.8</v>
      </c>
    </row>
    <row r="206" spans="1:7" x14ac:dyDescent="0.3">
      <c r="A206" s="41">
        <v>45183</v>
      </c>
      <c r="B206" s="21" t="s">
        <v>1008</v>
      </c>
      <c r="C206" s="71" t="s">
        <v>415</v>
      </c>
      <c r="D206" s="17" t="s">
        <v>391</v>
      </c>
      <c r="E206" s="30" t="s">
        <v>1009</v>
      </c>
      <c r="F206" s="59"/>
      <c r="G206" s="46">
        <v>284000</v>
      </c>
    </row>
    <row r="207" spans="1:7" x14ac:dyDescent="0.3">
      <c r="A207" s="42">
        <v>45183</v>
      </c>
      <c r="B207" s="22" t="s">
        <v>103</v>
      </c>
      <c r="C207" s="22" t="s">
        <v>379</v>
      </c>
      <c r="D207" s="18" t="s">
        <v>65</v>
      </c>
      <c r="E207" s="24" t="s">
        <v>217</v>
      </c>
      <c r="F207" s="58"/>
      <c r="G207" s="78">
        <v>6.9</v>
      </c>
    </row>
    <row r="208" spans="1:7" x14ac:dyDescent="0.3">
      <c r="A208" s="41">
        <v>45183</v>
      </c>
      <c r="B208" s="21" t="s">
        <v>869</v>
      </c>
      <c r="C208" s="71">
        <v>7711414</v>
      </c>
      <c r="D208" s="17" t="s">
        <v>72</v>
      </c>
      <c r="E208" s="30" t="s">
        <v>1010</v>
      </c>
      <c r="F208" s="59"/>
      <c r="G208" s="78">
        <v>400.73</v>
      </c>
    </row>
    <row r="209" spans="1:7" x14ac:dyDescent="0.3">
      <c r="A209" s="40">
        <v>45184</v>
      </c>
      <c r="B209" s="21" t="s">
        <v>103</v>
      </c>
      <c r="C209" s="21" t="s">
        <v>878</v>
      </c>
      <c r="D209" s="17" t="s">
        <v>629</v>
      </c>
      <c r="E209" s="30" t="s">
        <v>1011</v>
      </c>
      <c r="F209" s="85">
        <v>77407.210000000006</v>
      </c>
      <c r="G209" s="46"/>
    </row>
    <row r="210" spans="1:7" x14ac:dyDescent="0.3">
      <c r="A210" s="40">
        <v>45184</v>
      </c>
      <c r="B210" s="21" t="s">
        <v>103</v>
      </c>
      <c r="C210" s="21" t="s">
        <v>878</v>
      </c>
      <c r="D210" s="93" t="s">
        <v>63</v>
      </c>
      <c r="E210" s="30" t="s">
        <v>1012</v>
      </c>
      <c r="F210" s="85">
        <v>1480</v>
      </c>
      <c r="G210" s="46"/>
    </row>
    <row r="211" spans="1:7" x14ac:dyDescent="0.3">
      <c r="A211" s="40">
        <v>45184</v>
      </c>
      <c r="B211" s="21" t="s">
        <v>103</v>
      </c>
      <c r="C211" s="21" t="s">
        <v>878</v>
      </c>
      <c r="D211" s="93" t="s">
        <v>63</v>
      </c>
      <c r="E211" s="30" t="s">
        <v>1012</v>
      </c>
      <c r="F211" s="85">
        <v>880</v>
      </c>
      <c r="G211" s="46"/>
    </row>
    <row r="212" spans="1:7" x14ac:dyDescent="0.3">
      <c r="A212" s="42">
        <v>45184</v>
      </c>
      <c r="B212" s="22" t="s">
        <v>103</v>
      </c>
      <c r="C212" s="22" t="s">
        <v>377</v>
      </c>
      <c r="D212" s="18" t="s">
        <v>448</v>
      </c>
      <c r="E212" s="24" t="s">
        <v>285</v>
      </c>
      <c r="F212" s="58"/>
      <c r="G212" s="78">
        <v>6509.19</v>
      </c>
    </row>
    <row r="213" spans="1:7" x14ac:dyDescent="0.3">
      <c r="A213" s="42">
        <v>45184</v>
      </c>
      <c r="B213" s="22" t="s">
        <v>174</v>
      </c>
      <c r="C213" s="22">
        <v>1861</v>
      </c>
      <c r="D213" s="18" t="s">
        <v>91</v>
      </c>
      <c r="E213" s="24" t="s">
        <v>1013</v>
      </c>
      <c r="F213" s="58"/>
      <c r="G213" s="78">
        <v>3286.13</v>
      </c>
    </row>
    <row r="214" spans="1:7" x14ac:dyDescent="0.3">
      <c r="A214" s="41">
        <v>45184</v>
      </c>
      <c r="B214" s="21" t="s">
        <v>169</v>
      </c>
      <c r="C214" s="71">
        <v>7569</v>
      </c>
      <c r="D214" s="17" t="s">
        <v>88</v>
      </c>
      <c r="E214" s="30" t="s">
        <v>1014</v>
      </c>
      <c r="F214" s="46"/>
      <c r="G214" s="78">
        <v>1500</v>
      </c>
    </row>
    <row r="215" spans="1:7" x14ac:dyDescent="0.3">
      <c r="A215" s="41">
        <v>45184</v>
      </c>
      <c r="B215" s="21" t="s">
        <v>170</v>
      </c>
      <c r="C215" s="71">
        <v>5836075</v>
      </c>
      <c r="D215" s="17" t="s">
        <v>89</v>
      </c>
      <c r="E215" s="30" t="s">
        <v>1015</v>
      </c>
      <c r="F215" s="59"/>
      <c r="G215" s="46">
        <v>6919.84</v>
      </c>
    </row>
    <row r="216" spans="1:7" x14ac:dyDescent="0.3">
      <c r="A216" s="40">
        <v>45184</v>
      </c>
      <c r="B216" s="23" t="s">
        <v>161</v>
      </c>
      <c r="C216" s="71">
        <v>345</v>
      </c>
      <c r="D216" s="18" t="s">
        <v>82</v>
      </c>
      <c r="E216" s="30" t="s">
        <v>982</v>
      </c>
      <c r="F216" s="78"/>
      <c r="G216" s="78">
        <v>780</v>
      </c>
    </row>
    <row r="217" spans="1:7" x14ac:dyDescent="0.3">
      <c r="A217" s="41">
        <v>45184</v>
      </c>
      <c r="B217" s="21" t="s">
        <v>168</v>
      </c>
      <c r="C217" s="71">
        <v>4382</v>
      </c>
      <c r="D217" s="17" t="s">
        <v>78</v>
      </c>
      <c r="E217" s="30" t="s">
        <v>1016</v>
      </c>
      <c r="F217" s="59"/>
      <c r="G217" s="46">
        <v>1800</v>
      </c>
    </row>
    <row r="218" spans="1:7" x14ac:dyDescent="0.3">
      <c r="A218" s="41">
        <v>45184</v>
      </c>
      <c r="B218" s="21" t="s">
        <v>167</v>
      </c>
      <c r="C218" s="71">
        <v>14101</v>
      </c>
      <c r="D218" s="17" t="s">
        <v>69</v>
      </c>
      <c r="E218" s="30" t="s">
        <v>1017</v>
      </c>
      <c r="F218" s="59"/>
      <c r="G218" s="46">
        <v>12740.43</v>
      </c>
    </row>
    <row r="219" spans="1:7" x14ac:dyDescent="0.3">
      <c r="A219" s="42">
        <v>45184</v>
      </c>
      <c r="B219" s="22" t="s">
        <v>127</v>
      </c>
      <c r="C219" s="21" t="s">
        <v>382</v>
      </c>
      <c r="D219" s="18" t="s">
        <v>76</v>
      </c>
      <c r="E219" s="24" t="s">
        <v>1018</v>
      </c>
      <c r="F219" s="58"/>
      <c r="G219" s="78">
        <v>1493.67</v>
      </c>
    </row>
    <row r="220" spans="1:7" x14ac:dyDescent="0.3">
      <c r="A220" s="42">
        <v>45184</v>
      </c>
      <c r="B220" s="22" t="s">
        <v>110</v>
      </c>
      <c r="C220" s="22">
        <v>442763</v>
      </c>
      <c r="D220" s="18" t="s">
        <v>83</v>
      </c>
      <c r="E220" s="24" t="s">
        <v>647</v>
      </c>
      <c r="F220" s="58"/>
      <c r="G220" s="78">
        <v>70.09</v>
      </c>
    </row>
    <row r="221" spans="1:7" x14ac:dyDescent="0.3">
      <c r="A221" s="41">
        <v>45184</v>
      </c>
      <c r="B221" s="21" t="s">
        <v>1003</v>
      </c>
      <c r="C221" s="71">
        <v>39</v>
      </c>
      <c r="D221" s="17" t="s">
        <v>66</v>
      </c>
      <c r="E221" s="30" t="s">
        <v>1019</v>
      </c>
      <c r="F221" s="59"/>
      <c r="G221" s="51">
        <v>1235.47</v>
      </c>
    </row>
    <row r="222" spans="1:7" x14ac:dyDescent="0.3">
      <c r="A222" s="42">
        <v>45184</v>
      </c>
      <c r="B222" s="26" t="s">
        <v>1020</v>
      </c>
      <c r="C222" s="21" t="s">
        <v>381</v>
      </c>
      <c r="D222" s="18" t="s">
        <v>76</v>
      </c>
      <c r="E222" s="24" t="s">
        <v>431</v>
      </c>
      <c r="F222" s="58"/>
      <c r="G222" s="78">
        <v>5117.09</v>
      </c>
    </row>
    <row r="223" spans="1:7" x14ac:dyDescent="0.3">
      <c r="A223" s="42">
        <v>45184</v>
      </c>
      <c r="B223" s="22" t="s">
        <v>107</v>
      </c>
      <c r="C223" s="22">
        <v>5365</v>
      </c>
      <c r="D223" s="18" t="s">
        <v>66</v>
      </c>
      <c r="E223" s="24" t="s">
        <v>754</v>
      </c>
      <c r="F223" s="58"/>
      <c r="G223" s="78">
        <v>30769.200000000001</v>
      </c>
    </row>
    <row r="224" spans="1:7" x14ac:dyDescent="0.3">
      <c r="A224" s="40">
        <v>45184</v>
      </c>
      <c r="B224" s="23" t="s">
        <v>196</v>
      </c>
      <c r="C224" s="71">
        <v>1803</v>
      </c>
      <c r="D224" s="18" t="s">
        <v>66</v>
      </c>
      <c r="E224" s="30" t="s">
        <v>1021</v>
      </c>
      <c r="F224" s="78"/>
      <c r="G224" s="78">
        <v>3900</v>
      </c>
    </row>
    <row r="225" spans="1:7" x14ac:dyDescent="0.3">
      <c r="A225" s="43">
        <v>45184</v>
      </c>
      <c r="B225" s="22" t="s">
        <v>504</v>
      </c>
      <c r="C225" s="81" t="s">
        <v>1022</v>
      </c>
      <c r="D225" s="18" t="s">
        <v>63</v>
      </c>
      <c r="E225" s="24" t="s">
        <v>506</v>
      </c>
      <c r="F225" s="86"/>
      <c r="G225" s="51">
        <v>1270</v>
      </c>
    </row>
    <row r="226" spans="1:7" x14ac:dyDescent="0.3">
      <c r="A226" s="42">
        <v>45184</v>
      </c>
      <c r="B226" s="22" t="s">
        <v>1023</v>
      </c>
      <c r="C226" s="22" t="s">
        <v>377</v>
      </c>
      <c r="D226" s="18" t="s">
        <v>63</v>
      </c>
      <c r="E226" s="24" t="s">
        <v>1004</v>
      </c>
      <c r="F226" s="58"/>
      <c r="G226" s="78">
        <v>1480</v>
      </c>
    </row>
    <row r="227" spans="1:7" x14ac:dyDescent="0.3">
      <c r="A227" s="42">
        <v>45184</v>
      </c>
      <c r="B227" s="22" t="s">
        <v>1023</v>
      </c>
      <c r="C227" s="22" t="s">
        <v>377</v>
      </c>
      <c r="D227" s="18" t="s">
        <v>63</v>
      </c>
      <c r="E227" s="24" t="s">
        <v>1004</v>
      </c>
      <c r="F227" s="58"/>
      <c r="G227" s="78">
        <v>880</v>
      </c>
    </row>
    <row r="228" spans="1:7" x14ac:dyDescent="0.3">
      <c r="A228" s="42">
        <v>45184</v>
      </c>
      <c r="B228" s="22" t="s">
        <v>103</v>
      </c>
      <c r="C228" s="22" t="s">
        <v>379</v>
      </c>
      <c r="D228" s="18" t="s">
        <v>65</v>
      </c>
      <c r="E228" s="24" t="s">
        <v>217</v>
      </c>
      <c r="F228" s="58"/>
      <c r="G228" s="78">
        <v>16.100000000000001</v>
      </c>
    </row>
    <row r="229" spans="1:7" x14ac:dyDescent="0.3">
      <c r="A229" s="40">
        <v>45187</v>
      </c>
      <c r="B229" s="21" t="s">
        <v>103</v>
      </c>
      <c r="C229" s="21" t="s">
        <v>878</v>
      </c>
      <c r="D229" s="17" t="s">
        <v>629</v>
      </c>
      <c r="E229" s="30" t="s">
        <v>204</v>
      </c>
      <c r="F229" s="94">
        <v>13771.16</v>
      </c>
      <c r="G229" s="46"/>
    </row>
    <row r="230" spans="1:7" x14ac:dyDescent="0.3">
      <c r="A230" s="40">
        <v>45187</v>
      </c>
      <c r="B230" s="21" t="s">
        <v>103</v>
      </c>
      <c r="C230" s="21" t="s">
        <v>878</v>
      </c>
      <c r="D230" s="17" t="s">
        <v>629</v>
      </c>
      <c r="E230" s="30" t="s">
        <v>204</v>
      </c>
      <c r="F230" s="94">
        <v>6509.21</v>
      </c>
      <c r="G230" s="46"/>
    </row>
    <row r="231" spans="1:7" x14ac:dyDescent="0.3">
      <c r="A231" s="43">
        <v>45187</v>
      </c>
      <c r="B231" s="22" t="s">
        <v>146</v>
      </c>
      <c r="C231" s="21">
        <v>14497</v>
      </c>
      <c r="D231" s="18" t="s">
        <v>82</v>
      </c>
      <c r="E231" s="24" t="s">
        <v>252</v>
      </c>
      <c r="F231" s="86"/>
      <c r="G231" s="78">
        <v>1230</v>
      </c>
    </row>
    <row r="232" spans="1:7" x14ac:dyDescent="0.3">
      <c r="A232" s="43">
        <v>45187</v>
      </c>
      <c r="B232" s="22" t="s">
        <v>1024</v>
      </c>
      <c r="C232" s="21">
        <v>51965</v>
      </c>
      <c r="D232" s="65" t="s">
        <v>66</v>
      </c>
      <c r="E232" s="24" t="s">
        <v>226</v>
      </c>
      <c r="F232" s="79"/>
      <c r="G232" s="78">
        <v>1694</v>
      </c>
    </row>
    <row r="233" spans="1:7" x14ac:dyDescent="0.3">
      <c r="A233" s="43">
        <v>45187</v>
      </c>
      <c r="B233" s="22" t="s">
        <v>176</v>
      </c>
      <c r="C233" s="83" t="s">
        <v>1025</v>
      </c>
      <c r="D233" s="18" t="s">
        <v>76</v>
      </c>
      <c r="E233" s="24" t="s">
        <v>1026</v>
      </c>
      <c r="F233" s="79"/>
      <c r="G233" s="78">
        <v>746.77</v>
      </c>
    </row>
    <row r="234" spans="1:7" x14ac:dyDescent="0.3">
      <c r="A234" s="43">
        <v>45187</v>
      </c>
      <c r="B234" s="22" t="s">
        <v>877</v>
      </c>
      <c r="C234" s="21">
        <v>4063</v>
      </c>
      <c r="D234" s="65" t="s">
        <v>82</v>
      </c>
      <c r="E234" s="24" t="s">
        <v>252</v>
      </c>
      <c r="F234" s="79"/>
      <c r="G234" s="78">
        <v>12945</v>
      </c>
    </row>
    <row r="235" spans="1:7" x14ac:dyDescent="0.3">
      <c r="A235" s="43">
        <v>45187</v>
      </c>
      <c r="B235" s="22" t="s">
        <v>194</v>
      </c>
      <c r="C235" s="22">
        <v>87</v>
      </c>
      <c r="D235" s="18" t="s">
        <v>63</v>
      </c>
      <c r="E235" s="24" t="s">
        <v>1027</v>
      </c>
      <c r="F235" s="79"/>
      <c r="G235" s="51">
        <v>1300</v>
      </c>
    </row>
    <row r="236" spans="1:7" x14ac:dyDescent="0.3">
      <c r="A236" s="41">
        <v>45187</v>
      </c>
      <c r="B236" s="22" t="s">
        <v>1023</v>
      </c>
      <c r="C236" s="90">
        <v>5198</v>
      </c>
      <c r="D236" s="18" t="s">
        <v>63</v>
      </c>
      <c r="E236" s="24" t="s">
        <v>1028</v>
      </c>
      <c r="F236" s="59"/>
      <c r="G236" s="78">
        <v>1480</v>
      </c>
    </row>
    <row r="237" spans="1:7" x14ac:dyDescent="0.3">
      <c r="A237" s="41">
        <v>45187</v>
      </c>
      <c r="B237" s="22" t="s">
        <v>1023</v>
      </c>
      <c r="C237" s="90">
        <v>5197</v>
      </c>
      <c r="D237" s="18" t="s">
        <v>63</v>
      </c>
      <c r="E237" s="24" t="s">
        <v>1028</v>
      </c>
      <c r="F237" s="59"/>
      <c r="G237" s="78">
        <v>880</v>
      </c>
    </row>
    <row r="238" spans="1:7" x14ac:dyDescent="0.3">
      <c r="A238" s="42">
        <v>45187</v>
      </c>
      <c r="B238" s="22" t="s">
        <v>103</v>
      </c>
      <c r="C238" s="22" t="s">
        <v>379</v>
      </c>
      <c r="D238" s="18" t="s">
        <v>65</v>
      </c>
      <c r="E238" s="24" t="s">
        <v>217</v>
      </c>
      <c r="F238" s="58"/>
      <c r="G238" s="78">
        <v>4.5999999999999996</v>
      </c>
    </row>
    <row r="239" spans="1:7" x14ac:dyDescent="0.3">
      <c r="A239" s="40">
        <v>45188</v>
      </c>
      <c r="B239" s="21" t="s">
        <v>103</v>
      </c>
      <c r="C239" s="21" t="s">
        <v>878</v>
      </c>
      <c r="D239" s="17" t="s">
        <v>629</v>
      </c>
      <c r="E239" s="30" t="s">
        <v>204</v>
      </c>
      <c r="F239" s="85">
        <v>100</v>
      </c>
      <c r="G239" s="46"/>
    </row>
    <row r="240" spans="1:7" x14ac:dyDescent="0.3">
      <c r="A240" s="40">
        <v>45188</v>
      </c>
      <c r="B240" s="21" t="s">
        <v>103</v>
      </c>
      <c r="C240" s="21" t="s">
        <v>878</v>
      </c>
      <c r="D240" s="17" t="s">
        <v>629</v>
      </c>
      <c r="E240" s="30" t="s">
        <v>1029</v>
      </c>
      <c r="F240" s="85">
        <v>23854.05</v>
      </c>
      <c r="G240" s="46"/>
    </row>
    <row r="241" spans="1:7" x14ac:dyDescent="0.3">
      <c r="A241" s="43">
        <v>45188</v>
      </c>
      <c r="B241" s="22" t="s">
        <v>1030</v>
      </c>
      <c r="C241" s="22" t="s">
        <v>579</v>
      </c>
      <c r="D241" s="18" t="s">
        <v>76</v>
      </c>
      <c r="E241" s="24" t="s">
        <v>1031</v>
      </c>
      <c r="F241" s="86"/>
      <c r="G241" s="78">
        <v>89.26</v>
      </c>
    </row>
    <row r="242" spans="1:7" x14ac:dyDescent="0.3">
      <c r="A242" s="43">
        <v>45188</v>
      </c>
      <c r="B242" s="22" t="s">
        <v>176</v>
      </c>
      <c r="C242" s="83" t="s">
        <v>1032</v>
      </c>
      <c r="D242" s="18" t="s">
        <v>76</v>
      </c>
      <c r="E242" s="24" t="s">
        <v>1033</v>
      </c>
      <c r="F242" s="79"/>
      <c r="G242" s="78">
        <v>5000</v>
      </c>
    </row>
    <row r="243" spans="1:7" x14ac:dyDescent="0.3">
      <c r="A243" s="41">
        <v>45188</v>
      </c>
      <c r="B243" s="21" t="s">
        <v>190</v>
      </c>
      <c r="C243" s="71">
        <v>209</v>
      </c>
      <c r="D243" s="19" t="s">
        <v>74</v>
      </c>
      <c r="E243" s="34" t="s">
        <v>1034</v>
      </c>
      <c r="F243" s="46"/>
      <c r="G243" s="78">
        <v>7460</v>
      </c>
    </row>
    <row r="244" spans="1:7" x14ac:dyDescent="0.3">
      <c r="A244" s="43">
        <v>45188</v>
      </c>
      <c r="B244" s="22" t="s">
        <v>176</v>
      </c>
      <c r="C244" s="71" t="s">
        <v>579</v>
      </c>
      <c r="D244" s="18" t="s">
        <v>76</v>
      </c>
      <c r="E244" s="30" t="s">
        <v>1035</v>
      </c>
      <c r="F244" s="79"/>
      <c r="G244" s="78">
        <v>1579.79</v>
      </c>
    </row>
    <row r="245" spans="1:7" x14ac:dyDescent="0.3">
      <c r="A245" s="41">
        <v>45188</v>
      </c>
      <c r="B245" s="22" t="s">
        <v>135</v>
      </c>
      <c r="C245" s="21">
        <v>3512</v>
      </c>
      <c r="D245" s="17" t="s">
        <v>66</v>
      </c>
      <c r="E245" s="24" t="s">
        <v>226</v>
      </c>
      <c r="F245" s="59"/>
      <c r="G245" s="78">
        <v>825</v>
      </c>
    </row>
    <row r="246" spans="1:7" x14ac:dyDescent="0.3">
      <c r="A246" s="40">
        <v>45188</v>
      </c>
      <c r="B246" s="23" t="s">
        <v>135</v>
      </c>
      <c r="C246" s="71">
        <v>3513</v>
      </c>
      <c r="D246" s="18" t="s">
        <v>66</v>
      </c>
      <c r="E246" s="30" t="s">
        <v>990</v>
      </c>
      <c r="F246" s="78"/>
      <c r="G246" s="78">
        <v>3225</v>
      </c>
    </row>
    <row r="247" spans="1:7" x14ac:dyDescent="0.3">
      <c r="A247" s="41">
        <v>45188</v>
      </c>
      <c r="B247" s="22" t="s">
        <v>135</v>
      </c>
      <c r="C247" s="21">
        <v>3473</v>
      </c>
      <c r="D247" s="17" t="s">
        <v>82</v>
      </c>
      <c r="E247" s="24" t="s">
        <v>252</v>
      </c>
      <c r="F247" s="59"/>
      <c r="G247" s="78">
        <v>4941</v>
      </c>
    </row>
    <row r="248" spans="1:7" x14ac:dyDescent="0.3">
      <c r="A248" s="41">
        <v>45188</v>
      </c>
      <c r="B248" s="22" t="s">
        <v>135</v>
      </c>
      <c r="C248" s="21">
        <v>3474</v>
      </c>
      <c r="D248" s="17" t="s">
        <v>66</v>
      </c>
      <c r="E248" s="24" t="s">
        <v>226</v>
      </c>
      <c r="F248" s="59"/>
      <c r="G248" s="78">
        <v>734</v>
      </c>
    </row>
    <row r="249" spans="1:7" x14ac:dyDescent="0.3">
      <c r="A249" s="42">
        <v>45188</v>
      </c>
      <c r="B249" s="22" t="s">
        <v>103</v>
      </c>
      <c r="C249" s="22" t="s">
        <v>379</v>
      </c>
      <c r="D249" s="18" t="s">
        <v>65</v>
      </c>
      <c r="E249" s="24" t="s">
        <v>217</v>
      </c>
      <c r="F249" s="58"/>
      <c r="G249" s="78">
        <v>4.5999999999999996</v>
      </c>
    </row>
    <row r="250" spans="1:7" x14ac:dyDescent="0.3">
      <c r="A250" s="40">
        <v>45189</v>
      </c>
      <c r="B250" s="21" t="s">
        <v>103</v>
      </c>
      <c r="C250" s="21" t="s">
        <v>878</v>
      </c>
      <c r="D250" s="17" t="s">
        <v>629</v>
      </c>
      <c r="E250" s="30" t="s">
        <v>1036</v>
      </c>
      <c r="F250" s="85">
        <v>713917.57</v>
      </c>
      <c r="G250" s="46"/>
    </row>
    <row r="251" spans="1:7" x14ac:dyDescent="0.3">
      <c r="A251" s="42">
        <v>45189</v>
      </c>
      <c r="B251" s="22" t="s">
        <v>103</v>
      </c>
      <c r="C251" s="22" t="s">
        <v>377</v>
      </c>
      <c r="D251" s="18" t="s">
        <v>448</v>
      </c>
      <c r="E251" s="24" t="s">
        <v>285</v>
      </c>
      <c r="F251" s="58"/>
      <c r="G251" s="78">
        <v>88.53</v>
      </c>
    </row>
    <row r="252" spans="1:7" x14ac:dyDescent="0.3">
      <c r="A252" s="43">
        <v>45189</v>
      </c>
      <c r="B252" s="22" t="s">
        <v>176</v>
      </c>
      <c r="C252" s="83" t="s">
        <v>1037</v>
      </c>
      <c r="D252" s="18" t="s">
        <v>76</v>
      </c>
      <c r="E252" s="24" t="s">
        <v>1038</v>
      </c>
      <c r="F252" s="79"/>
      <c r="G252" s="78">
        <v>752.45</v>
      </c>
    </row>
    <row r="253" spans="1:7" x14ac:dyDescent="0.3">
      <c r="A253" s="43">
        <v>45189</v>
      </c>
      <c r="B253" s="22" t="s">
        <v>176</v>
      </c>
      <c r="C253" s="83" t="s">
        <v>1039</v>
      </c>
      <c r="D253" s="18" t="s">
        <v>76</v>
      </c>
      <c r="E253" s="30" t="s">
        <v>1040</v>
      </c>
      <c r="F253" s="79"/>
      <c r="G253" s="78">
        <v>2004.65</v>
      </c>
    </row>
    <row r="254" spans="1:7" x14ac:dyDescent="0.3">
      <c r="A254" s="40">
        <v>45189</v>
      </c>
      <c r="B254" s="21" t="s">
        <v>183</v>
      </c>
      <c r="C254" s="71">
        <v>147429</v>
      </c>
      <c r="D254" s="17" t="s">
        <v>95</v>
      </c>
      <c r="E254" s="30" t="s">
        <v>1041</v>
      </c>
      <c r="F254" s="78"/>
      <c r="G254" s="78">
        <v>450</v>
      </c>
    </row>
    <row r="255" spans="1:7" x14ac:dyDescent="0.3">
      <c r="A255" s="42">
        <v>45189</v>
      </c>
      <c r="B255" s="22" t="s">
        <v>1042</v>
      </c>
      <c r="C255" s="22">
        <v>78</v>
      </c>
      <c r="D255" s="18" t="s">
        <v>92</v>
      </c>
      <c r="E255" s="24" t="s">
        <v>754</v>
      </c>
      <c r="F255" s="58"/>
      <c r="G255" s="78">
        <v>17200</v>
      </c>
    </row>
    <row r="256" spans="1:7" x14ac:dyDescent="0.3">
      <c r="A256" s="42">
        <v>45189</v>
      </c>
      <c r="B256" s="22" t="s">
        <v>196</v>
      </c>
      <c r="C256" s="22">
        <v>1811</v>
      </c>
      <c r="D256" s="18" t="s">
        <v>66</v>
      </c>
      <c r="E256" s="24" t="s">
        <v>730</v>
      </c>
      <c r="F256" s="58"/>
      <c r="G256" s="78">
        <v>477</v>
      </c>
    </row>
    <row r="257" spans="1:7" x14ac:dyDescent="0.3">
      <c r="A257" s="42">
        <v>45189</v>
      </c>
      <c r="B257" s="22" t="s">
        <v>137</v>
      </c>
      <c r="C257" s="22">
        <v>149</v>
      </c>
      <c r="D257" s="18" t="s">
        <v>66</v>
      </c>
      <c r="E257" s="24" t="s">
        <v>1043</v>
      </c>
      <c r="F257" s="58"/>
      <c r="G257" s="78">
        <v>1509.9</v>
      </c>
    </row>
    <row r="258" spans="1:7" x14ac:dyDescent="0.3">
      <c r="A258" s="42">
        <v>45189</v>
      </c>
      <c r="B258" s="22" t="s">
        <v>176</v>
      </c>
      <c r="C258" s="71" t="s">
        <v>579</v>
      </c>
      <c r="D258" s="18" t="s">
        <v>76</v>
      </c>
      <c r="E258" s="30" t="s">
        <v>1044</v>
      </c>
      <c r="F258" s="58"/>
      <c r="G258" s="78">
        <v>6882</v>
      </c>
    </row>
    <row r="259" spans="1:7" x14ac:dyDescent="0.3">
      <c r="A259" s="41">
        <v>45189</v>
      </c>
      <c r="B259" s="21" t="s">
        <v>182</v>
      </c>
      <c r="C259" s="71">
        <v>58882314</v>
      </c>
      <c r="D259" s="18" t="s">
        <v>96</v>
      </c>
      <c r="E259" s="30" t="s">
        <v>1045</v>
      </c>
      <c r="F259" s="59"/>
      <c r="G259" s="78">
        <v>496.8</v>
      </c>
    </row>
    <row r="260" spans="1:7" x14ac:dyDescent="0.3">
      <c r="A260" s="41">
        <v>45189</v>
      </c>
      <c r="B260" s="21" t="s">
        <v>182</v>
      </c>
      <c r="C260" s="71">
        <v>88962415</v>
      </c>
      <c r="D260" s="17" t="s">
        <v>97</v>
      </c>
      <c r="E260" s="30" t="s">
        <v>1046</v>
      </c>
      <c r="F260" s="59"/>
      <c r="G260" s="78">
        <v>627.9</v>
      </c>
    </row>
    <row r="261" spans="1:7" x14ac:dyDescent="0.3">
      <c r="A261" s="41">
        <v>45189</v>
      </c>
      <c r="B261" s="21" t="s">
        <v>182</v>
      </c>
      <c r="C261" s="71">
        <v>85633720</v>
      </c>
      <c r="D261" s="17" t="s">
        <v>96</v>
      </c>
      <c r="E261" s="30" t="s">
        <v>1047</v>
      </c>
      <c r="F261" s="59"/>
      <c r="G261" s="78">
        <v>530.37</v>
      </c>
    </row>
    <row r="262" spans="1:7" x14ac:dyDescent="0.3">
      <c r="A262" s="41">
        <v>45189</v>
      </c>
      <c r="B262" s="21" t="s">
        <v>182</v>
      </c>
      <c r="C262" s="71">
        <v>20016245</v>
      </c>
      <c r="D262" s="17" t="s">
        <v>84</v>
      </c>
      <c r="E262" s="30" t="s">
        <v>1048</v>
      </c>
      <c r="F262" s="59"/>
      <c r="G262" s="78">
        <v>1109.21</v>
      </c>
    </row>
    <row r="263" spans="1:7" x14ac:dyDescent="0.3">
      <c r="A263" s="41">
        <v>45189</v>
      </c>
      <c r="B263" s="21" t="s">
        <v>182</v>
      </c>
      <c r="C263" s="71">
        <v>88786498</v>
      </c>
      <c r="D263" s="17" t="s">
        <v>97</v>
      </c>
      <c r="E263" s="30" t="s">
        <v>1049</v>
      </c>
      <c r="F263" s="59"/>
      <c r="G263" s="78">
        <v>562.55999999999995</v>
      </c>
    </row>
    <row r="264" spans="1:7" x14ac:dyDescent="0.3">
      <c r="A264" s="41">
        <v>45189</v>
      </c>
      <c r="B264" s="21" t="s">
        <v>182</v>
      </c>
      <c r="C264" s="71">
        <v>58716600</v>
      </c>
      <c r="D264" s="18" t="s">
        <v>96</v>
      </c>
      <c r="E264" s="30" t="s">
        <v>1050</v>
      </c>
      <c r="F264" s="59"/>
      <c r="G264" s="78">
        <v>294.31</v>
      </c>
    </row>
    <row r="265" spans="1:7" x14ac:dyDescent="0.3">
      <c r="A265" s="41">
        <v>45189</v>
      </c>
      <c r="B265" s="21" t="s">
        <v>182</v>
      </c>
      <c r="C265" s="71">
        <v>88736610</v>
      </c>
      <c r="D265" s="17" t="s">
        <v>96</v>
      </c>
      <c r="E265" s="30" t="s">
        <v>1051</v>
      </c>
      <c r="F265" s="59"/>
      <c r="G265" s="78">
        <v>181.47</v>
      </c>
    </row>
    <row r="266" spans="1:7" x14ac:dyDescent="0.3">
      <c r="A266" s="41">
        <v>45189</v>
      </c>
      <c r="B266" s="21" t="s">
        <v>182</v>
      </c>
      <c r="C266" s="71">
        <v>9176711</v>
      </c>
      <c r="D266" s="17" t="s">
        <v>94</v>
      </c>
      <c r="E266" s="30" t="s">
        <v>1052</v>
      </c>
      <c r="F266" s="59"/>
      <c r="G266" s="88">
        <v>100030.23</v>
      </c>
    </row>
    <row r="267" spans="1:7" x14ac:dyDescent="0.3">
      <c r="A267" s="41">
        <v>45189</v>
      </c>
      <c r="B267" s="21" t="s">
        <v>182</v>
      </c>
      <c r="C267" s="71">
        <v>9176711</v>
      </c>
      <c r="D267" s="17" t="s">
        <v>76</v>
      </c>
      <c r="E267" s="30" t="s">
        <v>1053</v>
      </c>
      <c r="F267" s="59"/>
      <c r="G267" s="88">
        <v>4948.4799999999996</v>
      </c>
    </row>
    <row r="268" spans="1:7" x14ac:dyDescent="0.3">
      <c r="A268" s="41">
        <v>45189</v>
      </c>
      <c r="B268" s="21" t="s">
        <v>182</v>
      </c>
      <c r="C268" s="71">
        <v>9176711</v>
      </c>
      <c r="D268" s="17" t="s">
        <v>76</v>
      </c>
      <c r="E268" s="30" t="s">
        <v>1054</v>
      </c>
      <c r="F268" s="59"/>
      <c r="G268" s="88">
        <v>31412</v>
      </c>
    </row>
    <row r="269" spans="1:7" x14ac:dyDescent="0.3">
      <c r="A269" s="41">
        <v>45189</v>
      </c>
      <c r="B269" s="21" t="s">
        <v>182</v>
      </c>
      <c r="C269" s="71">
        <v>9176711</v>
      </c>
      <c r="D269" s="17" t="s">
        <v>93</v>
      </c>
      <c r="E269" s="30" t="s">
        <v>1055</v>
      </c>
      <c r="F269" s="59"/>
      <c r="G269" s="88">
        <v>543647.65</v>
      </c>
    </row>
    <row r="270" spans="1:7" x14ac:dyDescent="0.3">
      <c r="A270" s="41">
        <v>45189</v>
      </c>
      <c r="B270" s="21" t="s">
        <v>398</v>
      </c>
      <c r="C270" s="71">
        <v>85507873</v>
      </c>
      <c r="D270" s="17" t="s">
        <v>96</v>
      </c>
      <c r="E270" s="30" t="s">
        <v>1056</v>
      </c>
      <c r="F270" s="59"/>
      <c r="G270" s="78">
        <v>139.5</v>
      </c>
    </row>
    <row r="271" spans="1:7" x14ac:dyDescent="0.3">
      <c r="A271" s="41">
        <v>45189</v>
      </c>
      <c r="B271" s="21" t="s">
        <v>167</v>
      </c>
      <c r="C271" s="71">
        <v>88909077</v>
      </c>
      <c r="D271" s="17" t="s">
        <v>96</v>
      </c>
      <c r="E271" s="30" t="s">
        <v>1057</v>
      </c>
      <c r="F271" s="59"/>
      <c r="G271" s="78">
        <v>135.03</v>
      </c>
    </row>
    <row r="272" spans="1:7" x14ac:dyDescent="0.3">
      <c r="A272" s="41">
        <v>45189</v>
      </c>
      <c r="B272" s="21" t="s">
        <v>398</v>
      </c>
      <c r="C272" s="71">
        <v>85539090</v>
      </c>
      <c r="D272" s="17" t="s">
        <v>97</v>
      </c>
      <c r="E272" s="30" t="s">
        <v>1058</v>
      </c>
      <c r="F272" s="59"/>
      <c r="G272" s="78">
        <v>432.45</v>
      </c>
    </row>
    <row r="273" spans="1:7" x14ac:dyDescent="0.3">
      <c r="A273" s="42">
        <v>45189</v>
      </c>
      <c r="B273" s="22" t="s">
        <v>103</v>
      </c>
      <c r="C273" s="22" t="s">
        <v>379</v>
      </c>
      <c r="D273" s="18" t="s">
        <v>65</v>
      </c>
      <c r="E273" s="24" t="s">
        <v>217</v>
      </c>
      <c r="F273" s="58"/>
      <c r="G273" s="78">
        <v>6.9</v>
      </c>
    </row>
    <row r="274" spans="1:7" x14ac:dyDescent="0.3">
      <c r="A274" s="41">
        <v>45189</v>
      </c>
      <c r="B274" s="27" t="s">
        <v>153</v>
      </c>
      <c r="C274" s="82">
        <v>373570</v>
      </c>
      <c r="D274" s="19" t="s">
        <v>72</v>
      </c>
      <c r="E274" s="34" t="s">
        <v>1059</v>
      </c>
      <c r="F274" s="59"/>
      <c r="G274" s="46">
        <v>93.58</v>
      </c>
    </row>
    <row r="275" spans="1:7" x14ac:dyDescent="0.3">
      <c r="A275" s="40">
        <v>45190</v>
      </c>
      <c r="B275" s="21" t="s">
        <v>103</v>
      </c>
      <c r="C275" s="21" t="s">
        <v>878</v>
      </c>
      <c r="D275" s="17" t="s">
        <v>629</v>
      </c>
      <c r="E275" s="30" t="s">
        <v>890</v>
      </c>
      <c r="F275" s="85">
        <v>37761.03</v>
      </c>
      <c r="G275" s="46"/>
    </row>
    <row r="276" spans="1:7" x14ac:dyDescent="0.3">
      <c r="A276" s="40">
        <v>45190</v>
      </c>
      <c r="B276" s="21" t="s">
        <v>103</v>
      </c>
      <c r="C276" s="21" t="s">
        <v>878</v>
      </c>
      <c r="D276" s="17" t="s">
        <v>629</v>
      </c>
      <c r="E276" s="30" t="s">
        <v>204</v>
      </c>
      <c r="F276" s="85">
        <v>10</v>
      </c>
      <c r="G276" s="46"/>
    </row>
    <row r="277" spans="1:7" x14ac:dyDescent="0.3">
      <c r="A277" s="42">
        <v>45190</v>
      </c>
      <c r="B277" s="22" t="s">
        <v>114</v>
      </c>
      <c r="C277" s="22">
        <v>179367</v>
      </c>
      <c r="D277" s="18" t="s">
        <v>66</v>
      </c>
      <c r="E277" s="24" t="s">
        <v>419</v>
      </c>
      <c r="F277" s="58"/>
      <c r="G277" s="78">
        <v>1432</v>
      </c>
    </row>
    <row r="278" spans="1:7" x14ac:dyDescent="0.3">
      <c r="A278" s="43">
        <v>45190</v>
      </c>
      <c r="B278" s="26" t="s">
        <v>1060</v>
      </c>
      <c r="C278" s="21">
        <v>2940</v>
      </c>
      <c r="D278" s="18" t="s">
        <v>82</v>
      </c>
      <c r="E278" s="24" t="s">
        <v>1061</v>
      </c>
      <c r="F278" s="86"/>
      <c r="G278" s="78">
        <v>1096.2</v>
      </c>
    </row>
    <row r="279" spans="1:7" x14ac:dyDescent="0.3">
      <c r="A279" s="41">
        <v>45190</v>
      </c>
      <c r="B279" s="21" t="s">
        <v>188</v>
      </c>
      <c r="C279" s="71">
        <v>5752</v>
      </c>
      <c r="D279" s="19" t="s">
        <v>70</v>
      </c>
      <c r="E279" s="30" t="s">
        <v>1062</v>
      </c>
      <c r="F279" s="59"/>
      <c r="G279" s="95">
        <v>5340</v>
      </c>
    </row>
    <row r="280" spans="1:7" x14ac:dyDescent="0.3">
      <c r="A280" s="42">
        <v>45190</v>
      </c>
      <c r="B280" s="26" t="s">
        <v>1063</v>
      </c>
      <c r="C280" s="21" t="s">
        <v>381</v>
      </c>
      <c r="D280" s="18" t="s">
        <v>76</v>
      </c>
      <c r="E280" s="24" t="s">
        <v>431</v>
      </c>
      <c r="F280" s="58"/>
      <c r="G280" s="78">
        <v>6434.61</v>
      </c>
    </row>
    <row r="281" spans="1:7" x14ac:dyDescent="0.3">
      <c r="A281" s="42">
        <v>45190</v>
      </c>
      <c r="B281" s="26" t="s">
        <v>1064</v>
      </c>
      <c r="C281" s="21" t="s">
        <v>381</v>
      </c>
      <c r="D281" s="18" t="s">
        <v>76</v>
      </c>
      <c r="E281" s="24" t="s">
        <v>431</v>
      </c>
      <c r="F281" s="58"/>
      <c r="G281" s="78">
        <v>3938.25</v>
      </c>
    </row>
    <row r="282" spans="1:7" x14ac:dyDescent="0.3">
      <c r="A282" s="42">
        <v>45190</v>
      </c>
      <c r="B282" s="26" t="s">
        <v>1065</v>
      </c>
      <c r="C282" s="21" t="s">
        <v>381</v>
      </c>
      <c r="D282" s="18" t="s">
        <v>76</v>
      </c>
      <c r="E282" s="24" t="s">
        <v>431</v>
      </c>
      <c r="F282" s="58"/>
      <c r="G282" s="78">
        <v>4875.17</v>
      </c>
    </row>
    <row r="283" spans="1:7" x14ac:dyDescent="0.3">
      <c r="A283" s="42">
        <v>45190</v>
      </c>
      <c r="B283" s="22" t="s">
        <v>127</v>
      </c>
      <c r="C283" s="21" t="s">
        <v>382</v>
      </c>
      <c r="D283" s="18" t="s">
        <v>76</v>
      </c>
      <c r="E283" s="24" t="s">
        <v>1066</v>
      </c>
      <c r="F283" s="58"/>
      <c r="G283" s="78">
        <v>5551.54</v>
      </c>
    </row>
    <row r="284" spans="1:7" x14ac:dyDescent="0.3">
      <c r="A284" s="42">
        <v>45190</v>
      </c>
      <c r="B284" s="22" t="s">
        <v>127</v>
      </c>
      <c r="C284" s="21" t="s">
        <v>382</v>
      </c>
      <c r="D284" s="18" t="s">
        <v>76</v>
      </c>
      <c r="E284" s="24" t="s">
        <v>1067</v>
      </c>
      <c r="F284" s="58"/>
      <c r="G284" s="78">
        <v>8714.02</v>
      </c>
    </row>
    <row r="285" spans="1:7" x14ac:dyDescent="0.3">
      <c r="A285" s="42">
        <v>45190</v>
      </c>
      <c r="B285" s="22" t="s">
        <v>127</v>
      </c>
      <c r="C285" s="21" t="s">
        <v>382</v>
      </c>
      <c r="D285" s="18" t="s">
        <v>76</v>
      </c>
      <c r="E285" s="24" t="s">
        <v>1068</v>
      </c>
      <c r="F285" s="58"/>
      <c r="G285" s="78">
        <v>294.49</v>
      </c>
    </row>
    <row r="286" spans="1:7" x14ac:dyDescent="0.3">
      <c r="A286" s="41">
        <v>45190</v>
      </c>
      <c r="B286" s="21" t="s">
        <v>127</v>
      </c>
      <c r="C286" s="71" t="s">
        <v>383</v>
      </c>
      <c r="D286" s="17" t="s">
        <v>79</v>
      </c>
      <c r="E286" s="30" t="s">
        <v>1069</v>
      </c>
      <c r="F286" s="59"/>
      <c r="G286" s="46">
        <v>1.05</v>
      </c>
    </row>
    <row r="287" spans="1:7" x14ac:dyDescent="0.3">
      <c r="A287" s="41">
        <v>45190</v>
      </c>
      <c r="B287" s="21" t="s">
        <v>127</v>
      </c>
      <c r="C287" s="71" t="s">
        <v>383</v>
      </c>
      <c r="D287" s="17" t="s">
        <v>79</v>
      </c>
      <c r="E287" s="30" t="s">
        <v>1069</v>
      </c>
      <c r="F287" s="59"/>
      <c r="G287" s="46">
        <v>83.7</v>
      </c>
    </row>
    <row r="288" spans="1:7" x14ac:dyDescent="0.3">
      <c r="A288" s="42">
        <v>45190</v>
      </c>
      <c r="B288" s="22" t="s">
        <v>103</v>
      </c>
      <c r="C288" s="22" t="s">
        <v>379</v>
      </c>
      <c r="D288" s="18" t="s">
        <v>65</v>
      </c>
      <c r="E288" s="24" t="s">
        <v>217</v>
      </c>
      <c r="F288" s="58"/>
      <c r="G288" s="78">
        <v>6.9</v>
      </c>
    </row>
    <row r="289" spans="1:7" x14ac:dyDescent="0.3">
      <c r="A289" s="40">
        <v>45191</v>
      </c>
      <c r="B289" s="21" t="s">
        <v>103</v>
      </c>
      <c r="C289" s="21" t="s">
        <v>878</v>
      </c>
      <c r="D289" s="17" t="s">
        <v>629</v>
      </c>
      <c r="E289" s="30" t="s">
        <v>1070</v>
      </c>
      <c r="F289" s="85">
        <v>85192.15</v>
      </c>
      <c r="G289" s="46"/>
    </row>
    <row r="290" spans="1:7" x14ac:dyDescent="0.3">
      <c r="A290" s="40">
        <v>45191</v>
      </c>
      <c r="B290" s="21" t="s">
        <v>192</v>
      </c>
      <c r="C290" s="71">
        <v>315332</v>
      </c>
      <c r="D290" s="17" t="s">
        <v>100</v>
      </c>
      <c r="E290" s="30" t="s">
        <v>809</v>
      </c>
      <c r="F290" s="78"/>
      <c r="G290" s="78">
        <v>75664.240000000005</v>
      </c>
    </row>
    <row r="291" spans="1:7" x14ac:dyDescent="0.3">
      <c r="A291" s="43">
        <v>45191</v>
      </c>
      <c r="B291" s="26" t="s">
        <v>147</v>
      </c>
      <c r="C291" s="21">
        <v>256531</v>
      </c>
      <c r="D291" s="18" t="s">
        <v>66</v>
      </c>
      <c r="E291" s="24" t="s">
        <v>259</v>
      </c>
      <c r="F291" s="86"/>
      <c r="G291" s="51">
        <v>5640.24</v>
      </c>
    </row>
    <row r="292" spans="1:7" x14ac:dyDescent="0.3">
      <c r="A292" s="41">
        <v>45191</v>
      </c>
      <c r="B292" s="21" t="s">
        <v>120</v>
      </c>
      <c r="C292" s="71">
        <v>90</v>
      </c>
      <c r="D292" s="17" t="s">
        <v>74</v>
      </c>
      <c r="E292" s="30" t="s">
        <v>1071</v>
      </c>
      <c r="F292" s="59"/>
      <c r="G292" s="46">
        <v>3887.67</v>
      </c>
    </row>
    <row r="293" spans="1:7" x14ac:dyDescent="0.3">
      <c r="A293" s="42">
        <v>45191</v>
      </c>
      <c r="B293" s="22" t="s">
        <v>103</v>
      </c>
      <c r="C293" s="22" t="s">
        <v>379</v>
      </c>
      <c r="D293" s="18" t="s">
        <v>65</v>
      </c>
      <c r="E293" s="24" t="s">
        <v>217</v>
      </c>
      <c r="F293" s="58"/>
      <c r="G293" s="78">
        <v>2.2999999999999998</v>
      </c>
    </row>
    <row r="294" spans="1:7" x14ac:dyDescent="0.3">
      <c r="A294" s="40">
        <v>45194</v>
      </c>
      <c r="B294" s="21" t="s">
        <v>103</v>
      </c>
      <c r="C294" s="21" t="s">
        <v>878</v>
      </c>
      <c r="D294" s="17" t="s">
        <v>629</v>
      </c>
      <c r="E294" s="30" t="s">
        <v>1072</v>
      </c>
      <c r="F294" s="85">
        <v>18916.73</v>
      </c>
      <c r="G294" s="46"/>
    </row>
    <row r="295" spans="1:7" x14ac:dyDescent="0.3">
      <c r="A295" s="40">
        <v>45194</v>
      </c>
      <c r="B295" s="21" t="s">
        <v>103</v>
      </c>
      <c r="C295" s="21" t="s">
        <v>878</v>
      </c>
      <c r="D295" s="17" t="s">
        <v>629</v>
      </c>
      <c r="E295" s="30" t="s">
        <v>204</v>
      </c>
      <c r="F295" s="85">
        <v>10</v>
      </c>
      <c r="G295" s="46"/>
    </row>
    <row r="296" spans="1:7" x14ac:dyDescent="0.3">
      <c r="A296" s="42">
        <v>45194</v>
      </c>
      <c r="B296" s="22" t="s">
        <v>155</v>
      </c>
      <c r="C296" s="22">
        <v>17808</v>
      </c>
      <c r="D296" s="17" t="s">
        <v>66</v>
      </c>
      <c r="E296" s="30" t="s">
        <v>226</v>
      </c>
      <c r="F296" s="58"/>
      <c r="G296" s="78">
        <v>7.8</v>
      </c>
    </row>
    <row r="297" spans="1:7" x14ac:dyDescent="0.3">
      <c r="A297" s="42">
        <v>45194</v>
      </c>
      <c r="B297" s="22" t="s">
        <v>137</v>
      </c>
      <c r="C297" s="22">
        <v>152</v>
      </c>
      <c r="D297" s="18" t="s">
        <v>82</v>
      </c>
      <c r="E297" s="24" t="s">
        <v>755</v>
      </c>
      <c r="F297" s="58"/>
      <c r="G297" s="78">
        <v>1456</v>
      </c>
    </row>
    <row r="298" spans="1:7" x14ac:dyDescent="0.3">
      <c r="A298" s="42">
        <v>45194</v>
      </c>
      <c r="B298" s="22" t="s">
        <v>137</v>
      </c>
      <c r="C298" s="22">
        <v>151</v>
      </c>
      <c r="D298" s="18" t="s">
        <v>66</v>
      </c>
      <c r="E298" s="24" t="s">
        <v>419</v>
      </c>
      <c r="F298" s="58"/>
      <c r="G298" s="78">
        <v>1344</v>
      </c>
    </row>
    <row r="299" spans="1:7" x14ac:dyDescent="0.3">
      <c r="A299" s="41">
        <v>45194</v>
      </c>
      <c r="B299" s="21" t="s">
        <v>182</v>
      </c>
      <c r="C299" s="71">
        <v>67011909</v>
      </c>
      <c r="D299" s="17" t="s">
        <v>101</v>
      </c>
      <c r="E299" s="30" t="s">
        <v>1073</v>
      </c>
      <c r="F299" s="59"/>
      <c r="G299" s="46">
        <v>16108.93</v>
      </c>
    </row>
    <row r="300" spans="1:7" x14ac:dyDescent="0.3">
      <c r="A300" s="42">
        <v>45194</v>
      </c>
      <c r="B300" s="22" t="s">
        <v>103</v>
      </c>
      <c r="C300" s="22" t="s">
        <v>379</v>
      </c>
      <c r="D300" s="18" t="s">
        <v>65</v>
      </c>
      <c r="E300" s="24" t="s">
        <v>217</v>
      </c>
      <c r="F300" s="58"/>
      <c r="G300" s="78">
        <v>2.2999999999999998</v>
      </c>
    </row>
    <row r="301" spans="1:7" x14ac:dyDescent="0.3">
      <c r="A301" s="42">
        <v>45194</v>
      </c>
      <c r="B301" s="22" t="s">
        <v>103</v>
      </c>
      <c r="C301" s="22" t="s">
        <v>379</v>
      </c>
      <c r="D301" s="18" t="s">
        <v>65</v>
      </c>
      <c r="E301" s="24" t="s">
        <v>217</v>
      </c>
      <c r="F301" s="58"/>
      <c r="G301" s="78">
        <v>2.2999999999999998</v>
      </c>
    </row>
    <row r="302" spans="1:7" x14ac:dyDescent="0.3">
      <c r="A302" s="40">
        <v>45196</v>
      </c>
      <c r="B302" s="21" t="s">
        <v>103</v>
      </c>
      <c r="C302" s="21" t="s">
        <v>878</v>
      </c>
      <c r="D302" s="17" t="s">
        <v>629</v>
      </c>
      <c r="E302" s="30" t="s">
        <v>204</v>
      </c>
      <c r="F302" s="85">
        <v>2108.63</v>
      </c>
      <c r="G302" s="46"/>
    </row>
    <row r="303" spans="1:7" x14ac:dyDescent="0.3">
      <c r="A303" s="40">
        <v>45196</v>
      </c>
      <c r="B303" s="21" t="s">
        <v>103</v>
      </c>
      <c r="C303" s="21" t="s">
        <v>878</v>
      </c>
      <c r="D303" s="17" t="s">
        <v>629</v>
      </c>
      <c r="E303" s="30" t="s">
        <v>204</v>
      </c>
      <c r="F303" s="85">
        <v>68.53</v>
      </c>
      <c r="G303" s="46"/>
    </row>
    <row r="304" spans="1:7" x14ac:dyDescent="0.3">
      <c r="A304" s="42">
        <v>45196</v>
      </c>
      <c r="B304" s="22" t="s">
        <v>110</v>
      </c>
      <c r="C304" s="22">
        <v>445586</v>
      </c>
      <c r="D304" s="18" t="s">
        <v>83</v>
      </c>
      <c r="E304" s="24" t="s">
        <v>216</v>
      </c>
      <c r="F304" s="58"/>
      <c r="G304" s="78">
        <v>122.5</v>
      </c>
    </row>
    <row r="305" spans="1:7" x14ac:dyDescent="0.3">
      <c r="A305" s="43">
        <v>45196</v>
      </c>
      <c r="B305" s="22" t="s">
        <v>176</v>
      </c>
      <c r="C305" s="83" t="s">
        <v>1074</v>
      </c>
      <c r="D305" s="18" t="s">
        <v>76</v>
      </c>
      <c r="E305" s="24" t="s">
        <v>1075</v>
      </c>
      <c r="F305" s="79"/>
      <c r="G305" s="78">
        <v>791.44</v>
      </c>
    </row>
    <row r="306" spans="1:7" x14ac:dyDescent="0.3">
      <c r="A306" s="42">
        <v>45196</v>
      </c>
      <c r="B306" s="22" t="s">
        <v>200</v>
      </c>
      <c r="C306" s="22">
        <v>1774044</v>
      </c>
      <c r="D306" s="18" t="s">
        <v>82</v>
      </c>
      <c r="E306" s="24" t="s">
        <v>368</v>
      </c>
      <c r="F306" s="58"/>
      <c r="G306" s="78">
        <v>717.12</v>
      </c>
    </row>
    <row r="307" spans="1:7" x14ac:dyDescent="0.3">
      <c r="A307" s="42">
        <v>45196</v>
      </c>
      <c r="B307" s="22" t="s">
        <v>200</v>
      </c>
      <c r="C307" s="22">
        <v>1774003</v>
      </c>
      <c r="D307" s="18" t="s">
        <v>82</v>
      </c>
      <c r="E307" s="24" t="s">
        <v>368</v>
      </c>
      <c r="F307" s="58"/>
      <c r="G307" s="78">
        <v>552.29999999999995</v>
      </c>
    </row>
    <row r="308" spans="1:7" x14ac:dyDescent="0.3">
      <c r="A308" s="40">
        <v>45197</v>
      </c>
      <c r="B308" s="21" t="s">
        <v>103</v>
      </c>
      <c r="C308" s="21" t="s">
        <v>878</v>
      </c>
      <c r="D308" s="17" t="s">
        <v>629</v>
      </c>
      <c r="E308" s="30" t="s">
        <v>204</v>
      </c>
      <c r="F308" s="85">
        <v>100</v>
      </c>
      <c r="G308" s="46"/>
    </row>
    <row r="309" spans="1:7" x14ac:dyDescent="0.3">
      <c r="A309" s="40">
        <v>45197</v>
      </c>
      <c r="B309" s="21" t="s">
        <v>103</v>
      </c>
      <c r="C309" s="21" t="s">
        <v>878</v>
      </c>
      <c r="D309" s="17" t="s">
        <v>629</v>
      </c>
      <c r="E309" s="30" t="s">
        <v>1076</v>
      </c>
      <c r="F309" s="85">
        <v>22101.74</v>
      </c>
      <c r="G309" s="46"/>
    </row>
    <row r="310" spans="1:7" x14ac:dyDescent="0.3">
      <c r="A310" s="40">
        <v>45197</v>
      </c>
      <c r="B310" s="21" t="s">
        <v>103</v>
      </c>
      <c r="C310" s="21" t="s">
        <v>878</v>
      </c>
      <c r="D310" s="17" t="s">
        <v>629</v>
      </c>
      <c r="E310" s="30" t="s">
        <v>1077</v>
      </c>
      <c r="F310" s="85">
        <v>18041.240000000002</v>
      </c>
      <c r="G310" s="46"/>
    </row>
    <row r="311" spans="1:7" x14ac:dyDescent="0.3">
      <c r="A311" s="40">
        <v>45197</v>
      </c>
      <c r="B311" s="21" t="s">
        <v>103</v>
      </c>
      <c r="C311" s="21" t="s">
        <v>878</v>
      </c>
      <c r="D311" s="17" t="s">
        <v>629</v>
      </c>
      <c r="E311" s="30" t="s">
        <v>1078</v>
      </c>
      <c r="F311" s="85">
        <v>68256.89</v>
      </c>
      <c r="G311" s="46"/>
    </row>
    <row r="312" spans="1:7" x14ac:dyDescent="0.3">
      <c r="A312" s="43">
        <v>45197</v>
      </c>
      <c r="B312" s="22" t="s">
        <v>820</v>
      </c>
      <c r="C312" s="71" t="s">
        <v>579</v>
      </c>
      <c r="D312" s="18" t="s">
        <v>76</v>
      </c>
      <c r="E312" s="24" t="s">
        <v>1079</v>
      </c>
      <c r="F312" s="79"/>
      <c r="G312" s="51">
        <v>479.9</v>
      </c>
    </row>
    <row r="313" spans="1:7" x14ac:dyDescent="0.3">
      <c r="A313" s="41">
        <v>45197</v>
      </c>
      <c r="B313" s="23" t="s">
        <v>157</v>
      </c>
      <c r="C313" s="71">
        <v>6825689</v>
      </c>
      <c r="D313" s="17" t="s">
        <v>85</v>
      </c>
      <c r="E313" s="34" t="s">
        <v>710</v>
      </c>
      <c r="F313" s="59"/>
      <c r="G313" s="46">
        <v>30694.1</v>
      </c>
    </row>
    <row r="314" spans="1:7" x14ac:dyDescent="0.3">
      <c r="A314" s="40">
        <v>45197</v>
      </c>
      <c r="B314" s="21" t="s">
        <v>1080</v>
      </c>
      <c r="C314" s="21" t="s">
        <v>1081</v>
      </c>
      <c r="D314" s="18" t="s">
        <v>70</v>
      </c>
      <c r="E314" s="30" t="s">
        <v>1082</v>
      </c>
      <c r="F314" s="78"/>
      <c r="G314" s="46">
        <v>12665.14</v>
      </c>
    </row>
    <row r="315" spans="1:7" x14ac:dyDescent="0.3">
      <c r="A315" s="42">
        <v>45197</v>
      </c>
      <c r="B315" s="22" t="s">
        <v>142</v>
      </c>
      <c r="C315" s="22">
        <v>147</v>
      </c>
      <c r="D315" s="18" t="s">
        <v>66</v>
      </c>
      <c r="E315" s="24" t="s">
        <v>419</v>
      </c>
      <c r="F315" s="58"/>
      <c r="G315" s="78">
        <v>522.20000000000005</v>
      </c>
    </row>
    <row r="316" spans="1:7" x14ac:dyDescent="0.3">
      <c r="A316" s="42">
        <v>45197</v>
      </c>
      <c r="B316" s="22" t="s">
        <v>103</v>
      </c>
      <c r="C316" s="22" t="s">
        <v>379</v>
      </c>
      <c r="D316" s="18" t="s">
        <v>65</v>
      </c>
      <c r="E316" s="24" t="s">
        <v>208</v>
      </c>
      <c r="F316" s="58"/>
      <c r="G316" s="78">
        <v>13.91</v>
      </c>
    </row>
    <row r="317" spans="1:7" x14ac:dyDescent="0.3">
      <c r="A317" s="40">
        <v>45197</v>
      </c>
      <c r="B317" s="23" t="s">
        <v>877</v>
      </c>
      <c r="C317" s="71">
        <v>4093</v>
      </c>
      <c r="D317" s="18" t="s">
        <v>66</v>
      </c>
      <c r="E317" s="30" t="s">
        <v>1083</v>
      </c>
      <c r="F317" s="78"/>
      <c r="G317" s="78">
        <v>4586.04</v>
      </c>
    </row>
    <row r="318" spans="1:7" x14ac:dyDescent="0.3">
      <c r="A318" s="42">
        <v>45197</v>
      </c>
      <c r="B318" s="26" t="s">
        <v>1084</v>
      </c>
      <c r="C318" s="21" t="s">
        <v>381</v>
      </c>
      <c r="D318" s="18" t="s">
        <v>76</v>
      </c>
      <c r="E318" s="24" t="s">
        <v>431</v>
      </c>
      <c r="F318" s="58"/>
      <c r="G318" s="78">
        <v>5807.69</v>
      </c>
    </row>
    <row r="319" spans="1:7" x14ac:dyDescent="0.3">
      <c r="A319" s="42">
        <v>45197</v>
      </c>
      <c r="B319" s="26" t="s">
        <v>1085</v>
      </c>
      <c r="C319" s="21" t="s">
        <v>381</v>
      </c>
      <c r="D319" s="18" t="s">
        <v>76</v>
      </c>
      <c r="E319" s="24" t="s">
        <v>431</v>
      </c>
      <c r="F319" s="58"/>
      <c r="G319" s="78">
        <v>5635.18</v>
      </c>
    </row>
    <row r="320" spans="1:7" x14ac:dyDescent="0.3">
      <c r="A320" s="42">
        <v>45197</v>
      </c>
      <c r="B320" s="26" t="s">
        <v>1086</v>
      </c>
      <c r="C320" s="21" t="s">
        <v>381</v>
      </c>
      <c r="D320" s="18" t="s">
        <v>76</v>
      </c>
      <c r="E320" s="24" t="s">
        <v>431</v>
      </c>
      <c r="F320" s="58"/>
      <c r="G320" s="78">
        <v>7724.99</v>
      </c>
    </row>
    <row r="321" spans="1:7" x14ac:dyDescent="0.3">
      <c r="A321" s="42">
        <v>45197</v>
      </c>
      <c r="B321" s="22" t="s">
        <v>127</v>
      </c>
      <c r="C321" s="21" t="s">
        <v>382</v>
      </c>
      <c r="D321" s="18" t="s">
        <v>76</v>
      </c>
      <c r="E321" s="24" t="s">
        <v>1087</v>
      </c>
      <c r="F321" s="58"/>
      <c r="G321" s="78">
        <v>2721.83</v>
      </c>
    </row>
    <row r="322" spans="1:7" x14ac:dyDescent="0.3">
      <c r="A322" s="41">
        <v>45197</v>
      </c>
      <c r="B322" s="23" t="s">
        <v>157</v>
      </c>
      <c r="C322" s="71">
        <v>6825689</v>
      </c>
      <c r="D322" s="17" t="s">
        <v>85</v>
      </c>
      <c r="E322" s="34" t="s">
        <v>710</v>
      </c>
      <c r="F322" s="59"/>
      <c r="G322" s="46">
        <v>37562.79</v>
      </c>
    </row>
    <row r="323" spans="1:7" x14ac:dyDescent="0.3">
      <c r="A323" s="42">
        <v>45197</v>
      </c>
      <c r="B323" s="22" t="s">
        <v>103</v>
      </c>
      <c r="C323" s="22" t="s">
        <v>379</v>
      </c>
      <c r="D323" s="18" t="s">
        <v>65</v>
      </c>
      <c r="E323" s="24" t="s">
        <v>217</v>
      </c>
      <c r="F323" s="58"/>
      <c r="G323" s="78">
        <v>2.2999999999999998</v>
      </c>
    </row>
    <row r="324" spans="1:7" x14ac:dyDescent="0.3">
      <c r="A324" s="42">
        <v>45197</v>
      </c>
      <c r="B324" s="22" t="s">
        <v>103</v>
      </c>
      <c r="C324" s="22" t="s">
        <v>379</v>
      </c>
      <c r="D324" s="18" t="s">
        <v>65</v>
      </c>
      <c r="E324" s="24" t="s">
        <v>217</v>
      </c>
      <c r="F324" s="58"/>
      <c r="G324" s="78">
        <v>2.2999999999999998</v>
      </c>
    </row>
    <row r="325" spans="1:7" x14ac:dyDescent="0.3">
      <c r="A325" s="42">
        <v>45197</v>
      </c>
      <c r="B325" s="22" t="s">
        <v>103</v>
      </c>
      <c r="C325" s="22" t="s">
        <v>379</v>
      </c>
      <c r="D325" s="18" t="s">
        <v>65</v>
      </c>
      <c r="E325" s="24" t="s">
        <v>217</v>
      </c>
      <c r="F325" s="58"/>
      <c r="G325" s="78">
        <v>2.2999999999999998</v>
      </c>
    </row>
    <row r="326" spans="1:7" x14ac:dyDescent="0.3">
      <c r="A326" s="42">
        <v>45197</v>
      </c>
      <c r="B326" s="22" t="s">
        <v>103</v>
      </c>
      <c r="C326" s="22" t="s">
        <v>379</v>
      </c>
      <c r="D326" s="18" t="s">
        <v>65</v>
      </c>
      <c r="E326" s="24" t="s">
        <v>217</v>
      </c>
      <c r="F326" s="58"/>
      <c r="G326" s="78">
        <v>2.2999999999999998</v>
      </c>
    </row>
    <row r="327" spans="1:7" x14ac:dyDescent="0.3">
      <c r="A327" s="40">
        <v>45198</v>
      </c>
      <c r="B327" s="21" t="s">
        <v>103</v>
      </c>
      <c r="C327" s="21" t="s">
        <v>878</v>
      </c>
      <c r="D327" s="17" t="s">
        <v>65</v>
      </c>
      <c r="E327" s="30" t="s">
        <v>1088</v>
      </c>
      <c r="F327" s="85">
        <v>1.43</v>
      </c>
      <c r="G327" s="46"/>
    </row>
    <row r="328" spans="1:7" x14ac:dyDescent="0.3">
      <c r="A328" s="40">
        <v>45198</v>
      </c>
      <c r="B328" s="21" t="s">
        <v>103</v>
      </c>
      <c r="C328" s="21" t="s">
        <v>878</v>
      </c>
      <c r="D328" s="17" t="s">
        <v>65</v>
      </c>
      <c r="E328" s="30" t="s">
        <v>1088</v>
      </c>
      <c r="F328" s="85">
        <v>1.62</v>
      </c>
      <c r="G328" s="46"/>
    </row>
    <row r="329" spans="1:7" x14ac:dyDescent="0.3">
      <c r="A329" s="40">
        <v>45198</v>
      </c>
      <c r="B329" s="21" t="s">
        <v>103</v>
      </c>
      <c r="C329" s="21" t="s">
        <v>878</v>
      </c>
      <c r="D329" s="17" t="s">
        <v>65</v>
      </c>
      <c r="E329" s="30" t="s">
        <v>1088</v>
      </c>
      <c r="F329" s="85">
        <v>1.78</v>
      </c>
      <c r="G329" s="46"/>
    </row>
    <row r="330" spans="1:7" x14ac:dyDescent="0.3">
      <c r="A330" s="40">
        <v>45198</v>
      </c>
      <c r="B330" s="21" t="s">
        <v>103</v>
      </c>
      <c r="C330" s="21" t="s">
        <v>878</v>
      </c>
      <c r="D330" s="17" t="s">
        <v>65</v>
      </c>
      <c r="E330" s="30" t="s">
        <v>1088</v>
      </c>
      <c r="F330" s="85">
        <v>2.14</v>
      </c>
      <c r="G330" s="46"/>
    </row>
    <row r="331" spans="1:7" x14ac:dyDescent="0.3">
      <c r="A331" s="40">
        <v>45198</v>
      </c>
      <c r="B331" s="21" t="s">
        <v>103</v>
      </c>
      <c r="C331" s="21" t="s">
        <v>878</v>
      </c>
      <c r="D331" s="17" t="s">
        <v>65</v>
      </c>
      <c r="E331" s="30" t="s">
        <v>1088</v>
      </c>
      <c r="F331" s="85">
        <v>157.19999999999999</v>
      </c>
      <c r="G331" s="46"/>
    </row>
    <row r="332" spans="1:7" x14ac:dyDescent="0.3">
      <c r="A332" s="40">
        <v>45198</v>
      </c>
      <c r="B332" s="21" t="s">
        <v>103</v>
      </c>
      <c r="C332" s="21" t="s">
        <v>878</v>
      </c>
      <c r="D332" s="17" t="s">
        <v>65</v>
      </c>
      <c r="E332" s="30" t="s">
        <v>1088</v>
      </c>
      <c r="F332" s="85">
        <v>4.28</v>
      </c>
      <c r="G332" s="46"/>
    </row>
    <row r="333" spans="1:7" x14ac:dyDescent="0.3">
      <c r="A333" s="40">
        <v>45198</v>
      </c>
      <c r="B333" s="21" t="s">
        <v>103</v>
      </c>
      <c r="C333" s="21" t="s">
        <v>878</v>
      </c>
      <c r="D333" s="17" t="s">
        <v>65</v>
      </c>
      <c r="E333" s="30" t="s">
        <v>1088</v>
      </c>
      <c r="F333" s="85">
        <v>5.35</v>
      </c>
      <c r="G333" s="46"/>
    </row>
    <row r="334" spans="1:7" x14ac:dyDescent="0.3">
      <c r="A334" s="40">
        <v>45198</v>
      </c>
      <c r="B334" s="21" t="s">
        <v>103</v>
      </c>
      <c r="C334" s="21" t="s">
        <v>878</v>
      </c>
      <c r="D334" s="17" t="s">
        <v>65</v>
      </c>
      <c r="E334" s="30" t="s">
        <v>1088</v>
      </c>
      <c r="F334" s="85">
        <v>13.91</v>
      </c>
      <c r="G334" s="46"/>
    </row>
    <row r="335" spans="1:7" x14ac:dyDescent="0.3">
      <c r="A335" s="40">
        <v>45198</v>
      </c>
      <c r="B335" s="21" t="s">
        <v>103</v>
      </c>
      <c r="C335" s="21" t="s">
        <v>878</v>
      </c>
      <c r="D335" s="17" t="s">
        <v>65</v>
      </c>
      <c r="E335" s="30" t="s">
        <v>1088</v>
      </c>
      <c r="F335" s="85">
        <v>400.18</v>
      </c>
      <c r="G335" s="46"/>
    </row>
    <row r="336" spans="1:7" x14ac:dyDescent="0.3">
      <c r="A336" s="40">
        <v>45198</v>
      </c>
      <c r="B336" s="21" t="s">
        <v>103</v>
      </c>
      <c r="C336" s="21" t="s">
        <v>878</v>
      </c>
      <c r="D336" s="17" t="s">
        <v>629</v>
      </c>
      <c r="E336" s="30" t="s">
        <v>1089</v>
      </c>
      <c r="F336" s="85">
        <v>39224.83</v>
      </c>
      <c r="G336" s="46"/>
    </row>
    <row r="337" spans="1:7" x14ac:dyDescent="0.3">
      <c r="A337" s="40">
        <v>45198</v>
      </c>
      <c r="B337" s="21" t="s">
        <v>103</v>
      </c>
      <c r="C337" s="21" t="s">
        <v>878</v>
      </c>
      <c r="D337" s="17" t="s">
        <v>629</v>
      </c>
      <c r="E337" s="30" t="s">
        <v>1090</v>
      </c>
      <c r="F337" s="85">
        <v>151996.85999999999</v>
      </c>
      <c r="G337" s="46"/>
    </row>
    <row r="338" spans="1:7" x14ac:dyDescent="0.3">
      <c r="A338" s="40">
        <v>45198</v>
      </c>
      <c r="B338" s="21" t="s">
        <v>103</v>
      </c>
      <c r="C338" s="21" t="s">
        <v>878</v>
      </c>
      <c r="D338" s="17" t="s">
        <v>629</v>
      </c>
      <c r="E338" s="30" t="s">
        <v>1090</v>
      </c>
      <c r="F338" s="85">
        <v>274566.58</v>
      </c>
      <c r="G338" s="46"/>
    </row>
    <row r="339" spans="1:7" x14ac:dyDescent="0.3">
      <c r="A339" s="42">
        <v>45198</v>
      </c>
      <c r="B339" s="22" t="s">
        <v>103</v>
      </c>
      <c r="C339" s="22" t="s">
        <v>377</v>
      </c>
      <c r="D339" s="18" t="s">
        <v>448</v>
      </c>
      <c r="E339" s="24" t="s">
        <v>285</v>
      </c>
      <c r="F339" s="58"/>
      <c r="G339" s="78">
        <v>1380.19</v>
      </c>
    </row>
    <row r="340" spans="1:7" x14ac:dyDescent="0.3">
      <c r="A340" s="42">
        <v>45198</v>
      </c>
      <c r="B340" s="22" t="s">
        <v>110</v>
      </c>
      <c r="C340" s="22">
        <v>445882</v>
      </c>
      <c r="D340" s="18" t="s">
        <v>83</v>
      </c>
      <c r="E340" s="24" t="s">
        <v>647</v>
      </c>
      <c r="F340" s="58"/>
      <c r="G340" s="78">
        <v>122.5</v>
      </c>
    </row>
    <row r="341" spans="1:7" x14ac:dyDescent="0.3">
      <c r="A341" s="40">
        <v>45198</v>
      </c>
      <c r="B341" s="22" t="s">
        <v>817</v>
      </c>
      <c r="C341" s="22">
        <v>1268</v>
      </c>
      <c r="D341" s="18" t="s">
        <v>78</v>
      </c>
      <c r="E341" s="24" t="s">
        <v>1091</v>
      </c>
      <c r="F341" s="79"/>
      <c r="G341" s="96">
        <v>1655</v>
      </c>
    </row>
    <row r="342" spans="1:7" x14ac:dyDescent="0.3">
      <c r="A342" s="40">
        <v>45198</v>
      </c>
      <c r="B342" s="21" t="s">
        <v>201</v>
      </c>
      <c r="C342" s="71" t="s">
        <v>1092</v>
      </c>
      <c r="D342" s="17" t="s">
        <v>93</v>
      </c>
      <c r="E342" s="30" t="s">
        <v>1093</v>
      </c>
      <c r="F342" s="78"/>
      <c r="G342" s="78">
        <v>33263.43</v>
      </c>
    </row>
    <row r="343" spans="1:7" x14ac:dyDescent="0.3">
      <c r="A343" s="41">
        <v>45198</v>
      </c>
      <c r="B343" s="21" t="s">
        <v>182</v>
      </c>
      <c r="C343" s="71">
        <v>15260211</v>
      </c>
      <c r="D343" s="17" t="s">
        <v>93</v>
      </c>
      <c r="E343" s="30" t="s">
        <v>1094</v>
      </c>
      <c r="F343" s="59"/>
      <c r="G343" s="78">
        <v>26256.83</v>
      </c>
    </row>
    <row r="344" spans="1:7" x14ac:dyDescent="0.3">
      <c r="A344" s="40">
        <v>45198</v>
      </c>
      <c r="B344" s="21" t="s">
        <v>182</v>
      </c>
      <c r="C344" s="71">
        <v>34680821</v>
      </c>
      <c r="D344" s="17" t="s">
        <v>93</v>
      </c>
      <c r="E344" s="30" t="s">
        <v>1095</v>
      </c>
      <c r="F344" s="78"/>
      <c r="G344" s="46">
        <v>50400.82</v>
      </c>
    </row>
    <row r="345" spans="1:7" x14ac:dyDescent="0.3">
      <c r="A345" s="41">
        <v>45198</v>
      </c>
      <c r="B345" s="21" t="s">
        <v>182</v>
      </c>
      <c r="C345" s="21">
        <v>34851687</v>
      </c>
      <c r="D345" s="17" t="s">
        <v>102</v>
      </c>
      <c r="E345" s="30" t="s">
        <v>1096</v>
      </c>
      <c r="F345" s="78"/>
      <c r="G345" s="78">
        <v>43903.99</v>
      </c>
    </row>
    <row r="346" spans="1:7" x14ac:dyDescent="0.3">
      <c r="A346" s="41">
        <v>45198</v>
      </c>
      <c r="B346" s="21" t="s">
        <v>182</v>
      </c>
      <c r="C346" s="71">
        <v>14103880</v>
      </c>
      <c r="D346" s="17" t="s">
        <v>93</v>
      </c>
      <c r="E346" s="30" t="s">
        <v>1097</v>
      </c>
      <c r="F346" s="59"/>
      <c r="G346" s="78">
        <v>12367.28</v>
      </c>
    </row>
    <row r="347" spans="1:7" ht="24" x14ac:dyDescent="0.3">
      <c r="A347" s="41">
        <v>45198</v>
      </c>
      <c r="B347" s="21" t="s">
        <v>182</v>
      </c>
      <c r="C347" s="71">
        <v>34756364</v>
      </c>
      <c r="D347" s="17" t="s">
        <v>93</v>
      </c>
      <c r="E347" s="30" t="s">
        <v>1098</v>
      </c>
      <c r="F347" s="78"/>
      <c r="G347" s="78">
        <v>109880.85</v>
      </c>
    </row>
    <row r="348" spans="1:7" x14ac:dyDescent="0.3">
      <c r="A348" s="41">
        <v>45198</v>
      </c>
      <c r="B348" s="21" t="s">
        <v>182</v>
      </c>
      <c r="C348" s="71">
        <v>14576525</v>
      </c>
      <c r="D348" s="17" t="s">
        <v>93</v>
      </c>
      <c r="E348" s="30" t="s">
        <v>1099</v>
      </c>
      <c r="F348" s="59"/>
      <c r="G348" s="78">
        <v>34652.879999999997</v>
      </c>
    </row>
    <row r="349" spans="1:7" x14ac:dyDescent="0.3">
      <c r="A349" s="41">
        <v>45198</v>
      </c>
      <c r="B349" s="21" t="s">
        <v>182</v>
      </c>
      <c r="C349" s="71">
        <v>17088157</v>
      </c>
      <c r="D349" s="17" t="s">
        <v>93</v>
      </c>
      <c r="E349" s="30" t="s">
        <v>1100</v>
      </c>
      <c r="F349" s="59"/>
      <c r="G349" s="78">
        <v>52662.68</v>
      </c>
    </row>
    <row r="350" spans="1:7" x14ac:dyDescent="0.3">
      <c r="A350" s="41">
        <v>45198</v>
      </c>
      <c r="B350" s="21" t="s">
        <v>182</v>
      </c>
      <c r="C350" s="71">
        <v>13959242</v>
      </c>
      <c r="D350" s="17" t="s">
        <v>93</v>
      </c>
      <c r="E350" s="30" t="s">
        <v>1101</v>
      </c>
      <c r="F350" s="59"/>
      <c r="G350" s="78">
        <v>26057.19</v>
      </c>
    </row>
    <row r="351" spans="1:7" x14ac:dyDescent="0.3">
      <c r="A351" s="40">
        <v>45198</v>
      </c>
      <c r="B351" s="21" t="s">
        <v>182</v>
      </c>
      <c r="C351" s="71">
        <v>80918</v>
      </c>
      <c r="D351" s="17" t="s">
        <v>102</v>
      </c>
      <c r="E351" s="30" t="s">
        <v>1102</v>
      </c>
      <c r="F351" s="78"/>
      <c r="G351" s="78">
        <v>1423.03</v>
      </c>
    </row>
    <row r="352" spans="1:7" x14ac:dyDescent="0.3">
      <c r="A352" s="40">
        <v>45198</v>
      </c>
      <c r="B352" s="21" t="s">
        <v>182</v>
      </c>
      <c r="C352" s="21">
        <v>848122</v>
      </c>
      <c r="D352" s="17" t="s">
        <v>93</v>
      </c>
      <c r="E352" s="30" t="s">
        <v>1103</v>
      </c>
      <c r="F352" s="79"/>
      <c r="G352" s="78">
        <v>37801.800000000003</v>
      </c>
    </row>
    <row r="353" spans="1:7" x14ac:dyDescent="0.3">
      <c r="A353" s="41">
        <v>45198</v>
      </c>
      <c r="B353" s="21" t="s">
        <v>106</v>
      </c>
      <c r="C353" s="71">
        <v>898</v>
      </c>
      <c r="D353" s="17" t="s">
        <v>433</v>
      </c>
      <c r="E353" s="30" t="s">
        <v>1104</v>
      </c>
      <c r="F353" s="59"/>
      <c r="G353" s="46">
        <v>15730.8</v>
      </c>
    </row>
    <row r="354" spans="1:7" x14ac:dyDescent="0.3">
      <c r="A354" s="42">
        <v>45198</v>
      </c>
      <c r="B354" s="22" t="s">
        <v>110</v>
      </c>
      <c r="C354" s="22">
        <v>447758</v>
      </c>
      <c r="D354" s="18" t="s">
        <v>83</v>
      </c>
      <c r="E354" s="24" t="s">
        <v>647</v>
      </c>
      <c r="F354" s="58"/>
      <c r="G354" s="78">
        <v>10385.59</v>
      </c>
    </row>
    <row r="355" spans="1:7" x14ac:dyDescent="0.3">
      <c r="A355" s="42">
        <v>45198</v>
      </c>
      <c r="B355" s="22" t="s">
        <v>110</v>
      </c>
      <c r="C355" s="22">
        <v>150278</v>
      </c>
      <c r="D355" s="18" t="s">
        <v>83</v>
      </c>
      <c r="E355" s="24" t="s">
        <v>647</v>
      </c>
      <c r="F355" s="58"/>
      <c r="G355" s="78">
        <v>844.57</v>
      </c>
    </row>
    <row r="356" spans="1:7" x14ac:dyDescent="0.3">
      <c r="A356" s="42">
        <v>45198</v>
      </c>
      <c r="B356" s="22" t="s">
        <v>110</v>
      </c>
      <c r="C356" s="22">
        <v>150277</v>
      </c>
      <c r="D356" s="18" t="s">
        <v>83</v>
      </c>
      <c r="E356" s="24" t="s">
        <v>647</v>
      </c>
      <c r="F356" s="58"/>
      <c r="G356" s="78">
        <v>1664.03</v>
      </c>
    </row>
    <row r="357" spans="1:7" x14ac:dyDescent="0.3">
      <c r="A357" s="42">
        <v>45198</v>
      </c>
      <c r="B357" s="22" t="s">
        <v>528</v>
      </c>
      <c r="C357" s="81" t="s">
        <v>1105</v>
      </c>
      <c r="D357" s="18" t="s">
        <v>83</v>
      </c>
      <c r="E357" s="24" t="s">
        <v>1106</v>
      </c>
      <c r="F357" s="51"/>
      <c r="G357" s="78">
        <v>3800</v>
      </c>
    </row>
    <row r="358" spans="1:7" x14ac:dyDescent="0.3">
      <c r="A358" s="41">
        <v>45198</v>
      </c>
      <c r="B358" s="23" t="s">
        <v>172</v>
      </c>
      <c r="C358" s="80">
        <v>25322</v>
      </c>
      <c r="D358" s="18" t="s">
        <v>63</v>
      </c>
      <c r="E358" s="24" t="s">
        <v>1107</v>
      </c>
      <c r="F358" s="59"/>
      <c r="G358" s="51">
        <v>600</v>
      </c>
    </row>
    <row r="359" spans="1:7" x14ac:dyDescent="0.3">
      <c r="A359" s="41">
        <v>45198</v>
      </c>
      <c r="B359" s="23" t="s">
        <v>172</v>
      </c>
      <c r="C359" s="80">
        <v>25321</v>
      </c>
      <c r="D359" s="18" t="s">
        <v>63</v>
      </c>
      <c r="E359" s="24" t="s">
        <v>833</v>
      </c>
      <c r="F359" s="59"/>
      <c r="G359" s="51">
        <v>1490</v>
      </c>
    </row>
    <row r="360" spans="1:7" x14ac:dyDescent="0.3">
      <c r="A360" s="42">
        <v>45198</v>
      </c>
      <c r="B360" s="22" t="s">
        <v>103</v>
      </c>
      <c r="C360" s="22" t="s">
        <v>379</v>
      </c>
      <c r="D360" s="18" t="s">
        <v>65</v>
      </c>
      <c r="E360" s="24" t="s">
        <v>217</v>
      </c>
      <c r="F360" s="58"/>
      <c r="G360" s="78">
        <v>2.2999999999999998</v>
      </c>
    </row>
    <row r="361" spans="1:7" x14ac:dyDescent="0.3">
      <c r="A361" s="42">
        <v>45198</v>
      </c>
      <c r="B361" s="22" t="s">
        <v>103</v>
      </c>
      <c r="C361" s="22" t="s">
        <v>379</v>
      </c>
      <c r="D361" s="18" t="s">
        <v>65</v>
      </c>
      <c r="E361" s="24" t="s">
        <v>217</v>
      </c>
      <c r="F361" s="58"/>
      <c r="G361" s="78">
        <v>2.2999999999999998</v>
      </c>
    </row>
    <row r="362" spans="1:7" x14ac:dyDescent="0.3">
      <c r="A362" s="40">
        <v>45198</v>
      </c>
      <c r="B362" s="23" t="s">
        <v>142</v>
      </c>
      <c r="C362" s="71">
        <v>152</v>
      </c>
      <c r="D362" s="18" t="s">
        <v>68</v>
      </c>
      <c r="E362" s="30" t="s">
        <v>1108</v>
      </c>
      <c r="F362" s="78"/>
      <c r="G362" s="78">
        <v>105</v>
      </c>
    </row>
    <row r="363" spans="1:7" x14ac:dyDescent="0.3">
      <c r="A363" s="67"/>
      <c r="B363" s="68"/>
      <c r="C363" s="67"/>
      <c r="D363" s="67"/>
      <c r="E363" s="97" t="s">
        <v>0</v>
      </c>
      <c r="F363" s="70">
        <f>SUM(F3:F362)</f>
        <v>9490929.8699999973</v>
      </c>
      <c r="G363" s="70">
        <f>SUM(G3:G362)</f>
        <v>9490929.870000001</v>
      </c>
    </row>
  </sheetData>
  <sheetProtection algorithmName="SHA-512" hashValue="d3g0MjlDZSoP27bkS/RuNdIa02GCY771JKce3y9GoNx1hrJyckpCPE6PFXCfnAyHhyiXl4NySOBUoQnnbTahtg==" saltValue="uKqnPPrEnINB8RAqiE6ckQ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F2" name="Intervalo1_14_18_1_1"/>
    <protectedRange algorithmName="SHA-512" hashValue="SOYoXHnsd8H3JMwtnN8n0SDMvJLW8NUH3c7N9U/C2WTm7adtKrHc9Rw5AhcK1dwRMld7kJZ5o3zpwjKqrnC6rw==" saltValue="9sV1nF7wJ5XLhLyfByHakQ==" spinCount="100000" sqref="A2" name="Intervalo1_9_12_1"/>
    <protectedRange algorithmName="SHA-512" hashValue="BIECXXLQTeZJOx05FhxNMY6bX0FG7L8BpAjO3Hk073tMf1ubRNMfSRBsBwOVM9WAG5vzoeJK9zi73lb6vrANVA==" saltValue="YhRx49mkr4bYm3ZTPTnjcg==" spinCount="100000" sqref="A11:G11" name="Intervalo1_1"/>
    <protectedRange algorithmName="SHA-512" hashValue="BIECXXLQTeZJOx05FhxNMY6bX0FG7L8BpAjO3Hk073tMf1ubRNMfSRBsBwOVM9WAG5vzoeJK9zi73lb6vrANVA==" saltValue="YhRx49mkr4bYm3ZTPTnjcg==" spinCount="100000" sqref="A12:G12" name="Intervalo1_2"/>
    <protectedRange algorithmName="SHA-512" hashValue="BIECXXLQTeZJOx05FhxNMY6bX0FG7L8BpAjO3Hk073tMf1ubRNMfSRBsBwOVM9WAG5vzoeJK9zi73lb6vrANVA==" saltValue="YhRx49mkr4bYm3ZTPTnjcg==" spinCount="100000" sqref="A13:G13" name="Intervalo1_3"/>
    <protectedRange algorithmName="SHA-512" hashValue="BIECXXLQTeZJOx05FhxNMY6bX0FG7L8BpAjO3Hk073tMf1ubRNMfSRBsBwOVM9WAG5vzoeJK9zi73lb6vrANVA==" saltValue="YhRx49mkr4bYm3ZTPTnjcg==" spinCount="100000" sqref="A14:G14" name="Intervalo1_4"/>
    <protectedRange algorithmName="SHA-512" hashValue="BIECXXLQTeZJOx05FhxNMY6bX0FG7L8BpAjO3Hk073tMf1ubRNMfSRBsBwOVM9WAG5vzoeJK9zi73lb6vrANVA==" saltValue="YhRx49mkr4bYm3ZTPTnjcg==" spinCount="100000" sqref="A15:G15" name="Intervalo1_5"/>
    <protectedRange algorithmName="SHA-512" hashValue="BIECXXLQTeZJOx05FhxNMY6bX0FG7L8BpAjO3Hk073tMf1ubRNMfSRBsBwOVM9WAG5vzoeJK9zi73lb6vrANVA==" saltValue="YhRx49mkr4bYm3ZTPTnjcg==" spinCount="100000" sqref="G76 F79 F80:G98 F76:F77 F78:G78 F71 F72:G75 F69 F70:G70 F67 F68:G68 F54:F55 F56:G60 F48:F51 F52:G53 F42 F43:G47 F24:F25 F26:G28 F18:F20 F22:G23 F16:G17 A22:E28 F66:G66 A66:E98 A16:E20 A42:E60 E165 E182 E202 E222 E280:E282 E318:E320" name="Intervalo1_6"/>
    <protectedRange algorithmName="SHA-512" hashValue="nJCPMKKPbQe6/ha4iPpgDvsehmgBQOKJ/8YB5Oj66Xa1HSaMdEySI9MA2i7F3wvMOIhzJpsg48H1o311Buf3qA==" saltValue="Z3UMDN8w5bylweDrohUzTQ==" spinCount="100000" sqref="G18:G20 G24:G25 G42 G48:G51 G54:G55 G67 G69 G71 G77 G79" name="Intervalo1_1_3"/>
    <protectedRange algorithmName="SHA-512" hashValue="BIECXXLQTeZJOx05FhxNMY6bX0FG7L8BpAjO3Hk073tMf1ubRNMfSRBsBwOVM9WAG5vzoeJK9zi73lb6vrANVA==" saltValue="YhRx49mkr4bYm3ZTPTnjcg==" spinCount="100000" sqref="F102 F103:G103 F99:G101 A99:E103" name="Intervalo1_7"/>
    <protectedRange algorithmName="SHA-512" hashValue="nJCPMKKPbQe6/ha4iPpgDvsehmgBQOKJ/8YB5Oj66Xa1HSaMdEySI9MA2i7F3wvMOIhzJpsg48H1o311Buf3qA==" saltValue="Z3UMDN8w5bylweDrohUzTQ==" spinCount="100000" sqref="G102" name="Intervalo1_1_3_1"/>
    <protectedRange algorithmName="SHA-512" hashValue="BIECXXLQTeZJOx05FhxNMY6bX0FG7L8BpAjO3Hk073tMf1ubRNMfSRBsBwOVM9WAG5vzoeJK9zi73lb6vrANVA==" saltValue="YhRx49mkr4bYm3ZTPTnjcg==" spinCount="100000" sqref="F169:F171 F108:G111 F165:F167 F168:G168 F158:F160 F161:G164 F152:F156 F157:G157 F144 F139 F140:G143 F128 F131:G138 F123:F124 F125:G127 F119:F120 F121:G122 F112:F113 F114:G118 F107 F104 F105:G106 A104:E128 A174:F174 C190 C200 C212 C226:C227 C251 C339 A152:E164 A166:E171 A165:D165 A131:E146 F145:G146 A147:G148" name="Intervalo1_8"/>
    <protectedRange algorithmName="SHA-512" hashValue="nJCPMKKPbQe6/ha4iPpgDvsehmgBQOKJ/8YB5Oj66Xa1HSaMdEySI9MA2i7F3wvMOIhzJpsg48H1o311Buf3qA==" saltValue="Z3UMDN8w5bylweDrohUzTQ==" spinCount="100000" sqref="G104 G107 G112:G113 G119:G120 G123:G124 G128 G139 G144 G152:G156 G165:G167 G158:G160 G169:G171 G174" name="Intervalo1_1_3_2"/>
    <protectedRange algorithmName="SHA-512" hashValue="BIECXXLQTeZJOx05FhxNMY6bX0FG7L8BpAjO3Hk073tMf1ubRNMfSRBsBwOVM9WAG5vzoeJK9zi73lb6vrANVA==" saltValue="YhRx49mkr4bYm3ZTPTnjcg==" spinCount="100000" sqref="A175:G176" name="Intervalo1_9"/>
    <protectedRange algorithmName="SHA-512" hashValue="BIECXXLQTeZJOx05FhxNMY6bX0FG7L8BpAjO3Hk073tMf1ubRNMfSRBsBwOVM9WAG5vzoeJK9zi73lb6vrANVA==" saltValue="YhRx49mkr4bYm3ZTPTnjcg==" spinCount="100000" sqref="F187 F188:G188 F186:G186 F181 F182:G182 F177 F178:G180 A186:E188 A177:E181 A183:F183 A182:D182" name="Intervalo1_10"/>
    <protectedRange algorithmName="SHA-512" hashValue="nJCPMKKPbQe6/ha4iPpgDvsehmgBQOKJ/8YB5Oj66Xa1HSaMdEySI9MA2i7F3wvMOIhzJpsg48H1o311Buf3qA==" saltValue="Z3UMDN8w5bylweDrohUzTQ==" spinCount="100000" sqref="G177 G181 G183 G187" name="Intervalo1_1_3_4"/>
    <protectedRange algorithmName="SHA-512" hashValue="BIECXXLQTeZJOx05FhxNMY6bX0FG7L8BpAjO3Hk073tMf1ubRNMfSRBsBwOVM9WAG5vzoeJK9zi73lb6vrANVA==" saltValue="YhRx49mkr4bYm3ZTPTnjcg==" spinCount="100000" sqref="F192 F191:G191 A189:G189 A197:G198 A191:E192 A190:B190 D190:F190" name="Intervalo1_11"/>
    <protectedRange algorithmName="SHA-512" hashValue="nJCPMKKPbQe6/ha4iPpgDvsehmgBQOKJ/8YB5Oj66Xa1HSaMdEySI9MA2i7F3wvMOIhzJpsg48H1o311Buf3qA==" saltValue="Z3UMDN8w5bylweDrohUzTQ==" spinCount="100000" sqref="G190 G192" name="Intervalo1_1_3_5"/>
    <protectedRange algorithmName="SHA-512" hashValue="BIECXXLQTeZJOx05FhxNMY6bX0FG7L8BpAjO3Hk073tMf1ubRNMfSRBsBwOVM9WAG5vzoeJK9zi73lb6vrANVA==" saltValue="YhRx49mkr4bYm3ZTPTnjcg==" spinCount="100000" sqref="E231 G231:G234 E237:E238 G236:G237 F224 F225:G226 F208 F219:G223 F202 F203:G207 F199:G201 A199:E199 F212:F218 A200:B200 D200:E200 A212:B212 D212:E212 A226:B226 D226:E226 A201:E201 A213:E221 A203:E208 A202:D202 A223:E225 A222:D222" name="Intervalo1_12"/>
    <protectedRange algorithmName="SHA-512" hashValue="pYqvGp4vyeT51Cm34fl1Id+3laNBAeXZ4xCJQzRXtltNVGl551VlmJarAj+OLsj74RRcLroUKfyp8dsMep+krw==" saltValue="4tagR5G1Xs5zqOyVLn3ZaQ==" spinCount="100000" sqref="B233:B238 C232:D238 E232:E236 A228:F228 F231:F238 B231:D231 A231:A238 A227:B227 D227:F227" name="Intervalo1_1_1"/>
    <protectedRange algorithmName="SHA-512" hashValue="BIECXXLQTeZJOx05FhxNMY6bX0FG7L8BpAjO3Hk073tMf1ubRNMfSRBsBwOVM9WAG5vzoeJK9zi73lb6vrANVA==" saltValue="YhRx49mkr4bYm3ZTPTnjcg==" spinCount="100000" sqref="B232" name="Intervalo1_3_1"/>
    <protectedRange algorithmName="SHA-512" hashValue="nJCPMKKPbQe6/ha4iPpgDvsehmgBQOKJ/8YB5Oj66Xa1HSaMdEySI9MA2i7F3wvMOIhzJpsg48H1o311Buf3qA==" saltValue="Z3UMDN8w5bylweDrohUzTQ==" spinCount="100000" sqref="G202 G208 G224 G227:G228 G235 G238 G212:G218" name="Intervalo1_1_3_6"/>
    <protectedRange algorithmName="SHA-512" hashValue="BIECXXLQTeZJOx05FhxNMY6bX0FG7L8BpAjO3Hk073tMf1ubRNMfSRBsBwOVM9WAG5vzoeJK9zi73lb6vrANVA==" saltValue="YhRx49mkr4bYm3ZTPTnjcg==" spinCount="100000" sqref="D241:D242 C252:C255 F248 F246 F247:G247 A246:E248" name="Intervalo1_13"/>
    <protectedRange algorithmName="SHA-512" hashValue="pYqvGp4vyeT51Cm34fl1Id+3laNBAeXZ4xCJQzRXtltNVGl551VlmJarAj+OLsj74RRcLroUKfyp8dsMep+krw==" saltValue="4tagR5G1Xs5zqOyVLn3ZaQ==" spinCount="100000" sqref="C241:C242 C243:D245 F255:G255 E241:F245 A241:B245 A249:F249 F251:F254 A251:B255 D251:E255 C258 C312" name="Intervalo1_1_2"/>
    <protectedRange algorithmName="SHA-512" hashValue="nJCPMKKPbQe6/ha4iPpgDvsehmgBQOKJ/8YB5Oj66Xa1HSaMdEySI9MA2i7F3wvMOIhzJpsg48H1o311Buf3qA==" saltValue="Z3UMDN8w5bylweDrohUzTQ==" spinCount="100000" sqref="G241:G246 G248:G249 G251:G254" name="Intervalo1_1_3_7"/>
    <protectedRange algorithmName="SHA-512" hashValue="BIECXXLQTeZJOx05FhxNMY6bX0FG7L8BpAjO3Hk073tMf1ubRNMfSRBsBwOVM9WAG5vzoeJK9zi73lb6vrANVA==" saltValue="YhRx49mkr4bYm3ZTPTnjcg==" spinCount="100000" sqref="C256:C257" name="Intervalo1_14"/>
    <protectedRange algorithmName="SHA-512" hashValue="pYqvGp4vyeT51Cm34fl1Id+3laNBAeXZ4xCJQzRXtltNVGl551VlmJarAj+OLsj74RRcLroUKfyp8dsMep+krw==" saltValue="4tagR5G1Xs5zqOyVLn3ZaQ==" spinCount="100000" sqref="F257 F256:G256 A256:B257 D256:E257" name="Intervalo1_1_4"/>
    <protectedRange algorithmName="SHA-512" hashValue="nJCPMKKPbQe6/ha4iPpgDvsehmgBQOKJ/8YB5Oj66Xa1HSaMdEySI9MA2i7F3wvMOIhzJpsg48H1o311Buf3qA==" saltValue="Z3UMDN8w5bylweDrohUzTQ==" spinCount="100000" sqref="G257" name="Intervalo1_1_3_8"/>
    <protectedRange algorithmName="SHA-512" hashValue="BIECXXLQTeZJOx05FhxNMY6bX0FG7L8BpAjO3Hk073tMf1ubRNMfSRBsBwOVM9WAG5vzoeJK9zi73lb6vrANVA==" saltValue="YhRx49mkr4bYm3ZTPTnjcg==" spinCount="100000" sqref="C296 C263 C278 E278 G266 G284 G286 G293 G296:G297 G326 G346 G258:G259 G271 G323 C282:D283 G304:G305 G273:G274 G261:G262 D288:E288 E261 D284 E283:E284 B284 B282 A340:G345 B346 A347:G356" name="Intervalo1_15"/>
    <protectedRange algorithmName="SHA-512" hashValue="pYqvGp4vyeT51Cm34fl1Id+3laNBAeXZ4xCJQzRXtltNVGl551VlmJarAj+OLsj74RRcLroUKfyp8dsMep+krw==" saltValue="4tagR5G1Xs5zqOyVLn3ZaQ==" spinCount="100000" sqref="D263 E262:E269 F258:F269 C264:D269 E258:E260 C259:D262 D258 A258:B269" name="Intervalo1_1_5"/>
    <protectedRange algorithmName="SHA-512" hashValue="SOYoXHnsd8H3JMwtnN8n0SDMvJLW8NUH3c7N9U/C2WTm7adtKrHc9Rw5AhcK1dwRMld7kJZ5o3zpwjKqrnC6rw==" saltValue="9sV1nF7wJ5XLhLyfByHakQ==" spinCount="100000" sqref="A270:F271" name="Intervalo1_1_1_1"/>
    <protectedRange algorithmName="SHA-512" hashValue="SOYoXHnsd8H3JMwtnN8n0SDMvJLW8NUH3c7N9U/C2WTm7adtKrHc9Rw5AhcK1dwRMld7kJZ5o3zpwjKqrnC6rw==" saltValue="9sV1nF7wJ5XLhLyfByHakQ==" spinCount="100000" sqref="A272:F272" name="Intervalo1_2_1"/>
    <protectedRange algorithmName="SHA-512" hashValue="SOYoXHnsd8H3JMwtnN8n0SDMvJLW8NUH3c7N9U/C2WTm7adtKrHc9Rw5AhcK1dwRMld7kJZ5o3zpwjKqrnC6rw==" saltValue="9sV1nF7wJ5XLhLyfByHakQ==" spinCount="100000" sqref="C274 A273:F273 C277" name="Intervalo1_4_1"/>
    <protectedRange algorithmName="SHA-512" hashValue="BIECXXLQTeZJOx05FhxNMY6bX0FG7L8BpAjO3Hk073tMf1ubRNMfSRBsBwOVM9WAG5vzoeJK9zi73lb6vrANVA==" saltValue="YhRx49mkr4bYm3ZTPTnjcg==" spinCount="100000" sqref="A274:B274 D274:F274 A277" name="Intervalo1_5_1"/>
    <protectedRange algorithmName="SHA-512" hashValue="BIECXXLQTeZJOx05FhxNMY6bX0FG7L8BpAjO3Hk073tMf1ubRNMfSRBsBwOVM9WAG5vzoeJK9zi73lb6vrANVA==" saltValue="YhRx49mkr4bYm3ZTPTnjcg==" spinCount="100000" sqref="B277 D277:F277" name="Intervalo1_6_1"/>
    <protectedRange algorithmName="SHA-512" hashValue="SOYoXHnsd8H3JMwtnN8n0SDMvJLW8NUH3c7N9U/C2WTm7adtKrHc9Rw5AhcK1dwRMld7kJZ5o3zpwjKqrnC6rw==" saltValue="9sV1nF7wJ5XLhLyfByHakQ==" spinCount="100000" sqref="D278 C284 A278:B278 A346 F291:F293 F290:G290 A279:E279 D296 B296 A285:E287 A288:C288 B283 A282:A284 A290:E293 B299:G299 A304:F307 A339:B339 A312:B312 D312:F312 D339:F339 C346:F346 A280:D281 F278:F288 A321:F326 A318:D320 F318:F320 A296:A299 B297:D298 E296:F298 A300:F301 A313:F317" name="Intervalo1_7_1"/>
    <protectedRange algorithmName="SHA-512" hashValue="nJCPMKKPbQe6/ha4iPpgDvsehmgBQOKJ/8YB5Oj66Xa1HSaMdEySI9MA2i7F3wvMOIhzJpsg48H1o311Buf3qA==" saltValue="Z3UMDN8w5bylweDrohUzTQ==" spinCount="100000" sqref="G260 G267:G270 G272 G285 G287:G288 G291:G292 G324:G325 G339 G263:G265 G277:G283 G306:G307 G298 G300:G301 G312:G322" name="Intervalo1_1_3_9"/>
    <protectedRange algorithmName="SHA-512" hashValue="BIECXXLQTeZJOx05FhxNMY6bX0FG7L8BpAjO3Hk073tMf1ubRNMfSRBsBwOVM9WAG5vzoeJK9zi73lb6vrANVA==" saltValue="YhRx49mkr4bYm3ZTPTnjcg==" spinCount="100000" sqref="A357:F358" name="Intervalo1_16"/>
    <protectedRange algorithmName="SHA-512" hashValue="nJCPMKKPbQe6/ha4iPpgDvsehmgBQOKJ/8YB5Oj66Xa1HSaMdEySI9MA2i7F3wvMOIhzJpsg48H1o311Buf3qA==" saltValue="Z3UMDN8w5bylweDrohUzTQ==" spinCount="100000" sqref="G358" name="Intervalo1_1_3_10"/>
    <protectedRange algorithmName="SHA-512" hashValue="SOYoXHnsd8H3JMwtnN8n0SDMvJLW8NUH3c7N9U/C2WTm7adtKrHc9Rw5AhcK1dwRMld7kJZ5o3zpwjKqrnC6rw==" saltValue="9sV1nF7wJ5XLhLyfByHakQ==" spinCount="100000" sqref="G357" name="Intervalo1_14_1"/>
    <protectedRange algorithmName="SHA-512" hashValue="BIECXXLQTeZJOx05FhxNMY6bX0FG7L8BpAjO3Hk073tMf1ubRNMfSRBsBwOVM9WAG5vzoeJK9zi73lb6vrANVA==" saltValue="YhRx49mkr4bYm3ZTPTnjcg==" spinCount="100000" sqref="C359" name="Intervalo1_17"/>
    <protectedRange algorithmName="SHA-512" hashValue="pYqvGp4vyeT51Cm34fl1Id+3laNBAeXZ4xCJQzRXtltNVGl551VlmJarAj+OLsj74RRcLroUKfyp8dsMep+krw==" saltValue="4tagR5G1Xs5zqOyVLn3ZaQ==" spinCount="100000" sqref="A359:B359 D359:F359" name="Intervalo1_1_6"/>
    <protectedRange algorithmName="SHA-512" hashValue="nJCPMKKPbQe6/ha4iPpgDvsehmgBQOKJ/8YB5Oj66Xa1HSaMdEySI9MA2i7F3wvMOIhzJpsg48H1o311Buf3qA==" saltValue="Z3UMDN8w5bylweDrohUzTQ==" spinCount="100000" sqref="G359" name="Intervalo1_1_3_11"/>
    <protectedRange algorithmName="SHA-512" hashValue="BIECXXLQTeZJOx05FhxNMY6bX0FG7L8BpAjO3Hk073tMf1ubRNMfSRBsBwOVM9WAG5vzoeJK9zi73lb6vrANVA==" saltValue="YhRx49mkr4bYm3ZTPTnjcg==" spinCount="100000" sqref="G360 A361:F362" name="Intervalo1_18"/>
    <protectedRange algorithmName="SHA-512" hashValue="SOYoXHnsd8H3JMwtnN8n0SDMvJLW8NUH3c7N9U/C2WTm7adtKrHc9Rw5AhcK1dwRMld7kJZ5o3zpwjKqrnC6rw==" saltValue="9sV1nF7wJ5XLhLyfByHakQ==" spinCount="100000" sqref="A360:F360" name="Intervalo1_7_2"/>
    <protectedRange algorithmName="SHA-512" hashValue="nJCPMKKPbQe6/ha4iPpgDvsehmgBQOKJ/8YB5Oj66Xa1HSaMdEySI9MA2i7F3wvMOIhzJpsg48H1o311Buf3qA==" saltValue="Z3UMDN8w5bylweDrohUzTQ==" spinCount="100000" sqref="G361:G362" name="Intervalo1_1_3_12"/>
    <protectedRange algorithmName="SHA-512" hashValue="sQdaJro8J67/AnMFJRr1C7pGr9rfyYjS1P4zS2YmLP+4mgVtSIuj/TuOyV7JDljSzzWzNsjbn7WRHaQud5EcYQ==" saltValue="dH8+dZXwqdmJz259YSaYDQ==" spinCount="100000" sqref="A3:D10" name="Intervalo2"/>
    <protectedRange algorithmName="SHA-512" hashValue="BIECXXLQTeZJOx05FhxNMY6bX0FG7L8BpAjO3Hk073tMf1ubRNMfSRBsBwOVM9WAG5vzoeJK9zi73lb6vrANVA==" saltValue="YhRx49mkr4bYm3ZTPTnjcg==" spinCount="100000" sqref="E3:E10" name="Intervalo1_3_2"/>
    <protectedRange algorithmName="SHA-512" hashValue="BIECXXLQTeZJOx05FhxNMY6bX0FG7L8BpAjO3Hk073tMf1ubRNMfSRBsBwOVM9WAG5vzoeJK9zi73lb6vrANVA==" saltValue="YhRx49mkr4bYm3ZTPTnjcg==" spinCount="100000" sqref="F3:F10" name="Intervalo1_4_2"/>
    <protectedRange algorithmName="SHA-512" hashValue="sQdaJro8J67/AnMFJRr1C7pGr9rfyYjS1P4zS2YmLP+4mgVtSIuj/TuOyV7JDljSzzWzNsjbn7WRHaQud5EcYQ==" saltValue="dH8+dZXwqdmJz259YSaYDQ==" spinCount="100000" sqref="A21:D21" name="Intervalo2_1"/>
    <protectedRange algorithmName="SHA-512" hashValue="BIECXXLQTeZJOx05FhxNMY6bX0FG7L8BpAjO3Hk073tMf1ubRNMfSRBsBwOVM9WAG5vzoeJK9zi73lb6vrANVA==" saltValue="YhRx49mkr4bYm3ZTPTnjcg==" spinCount="100000" sqref="E21" name="Intervalo1_3_3"/>
    <protectedRange algorithmName="SHA-512" hashValue="BIECXXLQTeZJOx05FhxNMY6bX0FG7L8BpAjO3Hk073tMf1ubRNMfSRBsBwOVM9WAG5vzoeJK9zi73lb6vrANVA==" saltValue="YhRx49mkr4bYm3ZTPTnjcg==" spinCount="100000" sqref="F21" name="Intervalo1_4_3"/>
    <protectedRange algorithmName="SHA-512" hashValue="sQdaJro8J67/AnMFJRr1C7pGr9rfyYjS1P4zS2YmLP+4mgVtSIuj/TuOyV7JDljSzzWzNsjbn7WRHaQud5EcYQ==" saltValue="dH8+dZXwqdmJz259YSaYDQ==" spinCount="100000" sqref="A29:D41" name="Intervalo2_2"/>
    <protectedRange algorithmName="SHA-512" hashValue="BIECXXLQTeZJOx05FhxNMY6bX0FG7L8BpAjO3Hk073tMf1ubRNMfSRBsBwOVM9WAG5vzoeJK9zi73lb6vrANVA==" saltValue="YhRx49mkr4bYm3ZTPTnjcg==" spinCount="100000" sqref="E29:E31" name="Intervalo1_3_4"/>
    <protectedRange algorithmName="SHA-512" hashValue="BIECXXLQTeZJOx05FhxNMY6bX0FG7L8BpAjO3Hk073tMf1ubRNMfSRBsBwOVM9WAG5vzoeJK9zi73lb6vrANVA==" saltValue="YhRx49mkr4bYm3ZTPTnjcg==" spinCount="100000" sqref="F29:F31" name="Intervalo1_4_4"/>
    <protectedRange algorithmName="SHA-512" hashValue="BIECXXLQTeZJOx05FhxNMY6bX0FG7L8BpAjO3Hk073tMf1ubRNMfSRBsBwOVM9WAG5vzoeJK9zi73lb6vrANVA==" saltValue="YhRx49mkr4bYm3ZTPTnjcg==" spinCount="100000" sqref="E32" name="Intervalo1_5_2"/>
    <protectedRange algorithmName="SHA-512" hashValue="BIECXXLQTeZJOx05FhxNMY6bX0FG7L8BpAjO3Hk073tMf1ubRNMfSRBsBwOVM9WAG5vzoeJK9zi73lb6vrANVA==" saltValue="YhRx49mkr4bYm3ZTPTnjcg==" spinCount="100000" sqref="E33" name="Intervalo1_6_2"/>
    <protectedRange algorithmName="SHA-512" hashValue="BIECXXLQTeZJOx05FhxNMY6bX0FG7L8BpAjO3Hk073tMf1ubRNMfSRBsBwOVM9WAG5vzoeJK9zi73lb6vrANVA==" saltValue="YhRx49mkr4bYm3ZTPTnjcg==" spinCount="100000" sqref="E34" name="Intervalo1_7_3"/>
    <protectedRange algorithmName="SHA-512" hashValue="BIECXXLQTeZJOx05FhxNMY6bX0FG7L8BpAjO3Hk073tMf1ubRNMfSRBsBwOVM9WAG5vzoeJK9zi73lb6vrANVA==" saltValue="YhRx49mkr4bYm3ZTPTnjcg==" spinCount="100000" sqref="E35:E36" name="Intervalo1_8_1"/>
    <protectedRange algorithmName="SHA-512" hashValue="BIECXXLQTeZJOx05FhxNMY6bX0FG7L8BpAjO3Hk073tMf1ubRNMfSRBsBwOVM9WAG5vzoeJK9zi73lb6vrANVA==" saltValue="YhRx49mkr4bYm3ZTPTnjcg==" spinCount="100000" sqref="F32" name="Intervalo1_9_1"/>
    <protectedRange algorithmName="SHA-512" hashValue="BIECXXLQTeZJOx05FhxNMY6bX0FG7L8BpAjO3Hk073tMf1ubRNMfSRBsBwOVM9WAG5vzoeJK9zi73lb6vrANVA==" saltValue="YhRx49mkr4bYm3ZTPTnjcg==" spinCount="100000" sqref="F33" name="Intervalo1_10_1"/>
    <protectedRange algorithmName="SHA-512" hashValue="BIECXXLQTeZJOx05FhxNMY6bX0FG7L8BpAjO3Hk073tMf1ubRNMfSRBsBwOVM9WAG5vzoeJK9zi73lb6vrANVA==" saltValue="YhRx49mkr4bYm3ZTPTnjcg==" spinCount="100000" sqref="F34" name="Intervalo1_11_1"/>
    <protectedRange algorithmName="SHA-512" hashValue="BIECXXLQTeZJOx05FhxNMY6bX0FG7L8BpAjO3Hk073tMf1ubRNMfSRBsBwOVM9WAG5vzoeJK9zi73lb6vrANVA==" saltValue="YhRx49mkr4bYm3ZTPTnjcg==" spinCount="100000" sqref="F35:F36" name="Intervalo1_12_1"/>
    <protectedRange algorithmName="SHA-512" hashValue="BIECXXLQTeZJOx05FhxNMY6bX0FG7L8BpAjO3Hk073tMf1ubRNMfSRBsBwOVM9WAG5vzoeJK9zi73lb6vrANVA==" saltValue="YhRx49mkr4bYm3ZTPTnjcg==" spinCount="100000" sqref="E37:F37" name="Intervalo1_13_1"/>
    <protectedRange algorithmName="SHA-512" hashValue="BIECXXLQTeZJOx05FhxNMY6bX0FG7L8BpAjO3Hk073tMf1ubRNMfSRBsBwOVM9WAG5vzoeJK9zi73lb6vrANVA==" saltValue="YhRx49mkr4bYm3ZTPTnjcg==" spinCount="100000" sqref="E38:F38" name="Intervalo1_14_2"/>
    <protectedRange algorithmName="SHA-512" hashValue="BIECXXLQTeZJOx05FhxNMY6bX0FG7L8BpAjO3Hk073tMf1ubRNMfSRBsBwOVM9WAG5vzoeJK9zi73lb6vrANVA==" saltValue="YhRx49mkr4bYm3ZTPTnjcg==" spinCount="100000" sqref="E39:F41" name="Intervalo1_15_1"/>
    <protectedRange algorithmName="SHA-512" hashValue="sQdaJro8J67/AnMFJRr1C7pGr9rfyYjS1P4zS2YmLP+4mgVtSIuj/TuOyV7JDljSzzWzNsjbn7WRHaQud5EcYQ==" saltValue="dH8+dZXwqdmJz259YSaYDQ==" spinCount="100000" sqref="E65:F65 A61:D65" name="Intervalo2_3"/>
    <protectedRange algorithmName="SHA-512" hashValue="BIECXXLQTeZJOx05FhxNMY6bX0FG7L8BpAjO3Hk073tMf1ubRNMfSRBsBwOVM9WAG5vzoeJK9zi73lb6vrANVA==" saltValue="YhRx49mkr4bYm3ZTPTnjcg==" spinCount="100000" sqref="E61:F64" name="Intervalo1_15_2"/>
    <protectedRange algorithmName="SHA-512" hashValue="sQdaJro8J67/AnMFJRr1C7pGr9rfyYjS1P4zS2YmLP+4mgVtSIuj/TuOyV7JDljSzzWzNsjbn7WRHaQud5EcYQ==" saltValue="dH8+dZXwqdmJz259YSaYDQ==" spinCount="100000" sqref="A129:E130" name="Intervalo2_4"/>
    <protectedRange algorithmName="SHA-512" hashValue="BIECXXLQTeZJOx05FhxNMY6bX0FG7L8BpAjO3Hk073tMf1ubRNMfSRBsBwOVM9WAG5vzoeJK9zi73lb6vrANVA==" saltValue="YhRx49mkr4bYm3ZTPTnjcg==" spinCount="100000" sqref="F129:F130" name="Intervalo1_4_5"/>
    <protectedRange algorithmName="SHA-512" hashValue="sQdaJro8J67/AnMFJRr1C7pGr9rfyYjS1P4zS2YmLP+4mgVtSIuj/TuOyV7JDljSzzWzNsjbn7WRHaQud5EcYQ==" saltValue="dH8+dZXwqdmJz259YSaYDQ==" spinCount="100000" sqref="E149:E150 A149:D151" name="Intervalo2_5"/>
    <protectedRange algorithmName="SHA-512" hashValue="BIECXXLQTeZJOx05FhxNMY6bX0FG7L8BpAjO3Hk073tMf1ubRNMfSRBsBwOVM9WAG5vzoeJK9zi73lb6vrANVA==" saltValue="YhRx49mkr4bYm3ZTPTnjcg==" spinCount="100000" sqref="F149:F150" name="Intervalo1_4_6"/>
    <protectedRange algorithmName="SHA-512" hashValue="BIECXXLQTeZJOx05FhxNMY6bX0FG7L8BpAjO3Hk073tMf1ubRNMfSRBsBwOVM9WAG5vzoeJK9zi73lb6vrANVA==" saltValue="YhRx49mkr4bYm3ZTPTnjcg==" spinCount="100000" sqref="E151:F151" name="Intervalo1_15_3"/>
    <protectedRange algorithmName="SHA-512" hashValue="sQdaJro8J67/AnMFJRr1C7pGr9rfyYjS1P4zS2YmLP+4mgVtSIuj/TuOyV7JDljSzzWzNsjbn7WRHaQud5EcYQ==" saltValue="dH8+dZXwqdmJz259YSaYDQ==" spinCount="100000" sqref="E172 A172:D173" name="Intervalo2_6"/>
    <protectedRange algorithmName="SHA-512" hashValue="BIECXXLQTeZJOx05FhxNMY6bX0FG7L8BpAjO3Hk073tMf1ubRNMfSRBsBwOVM9WAG5vzoeJK9zi73lb6vrANVA==" saltValue="YhRx49mkr4bYm3ZTPTnjcg==" spinCount="100000" sqref="F172" name="Intervalo1_4_7"/>
    <protectedRange algorithmName="SHA-512" hashValue="BIECXXLQTeZJOx05FhxNMY6bX0FG7L8BpAjO3Hk073tMf1ubRNMfSRBsBwOVM9WAG5vzoeJK9zi73lb6vrANVA==" saltValue="YhRx49mkr4bYm3ZTPTnjcg==" spinCount="100000" sqref="E173:F173" name="Intervalo1_15_4"/>
    <protectedRange algorithmName="SHA-512" hashValue="sQdaJro8J67/AnMFJRr1C7pGr9rfyYjS1P4zS2YmLP+4mgVtSIuj/TuOyV7JDljSzzWzNsjbn7WRHaQud5EcYQ==" saltValue="dH8+dZXwqdmJz259YSaYDQ==" spinCount="100000" sqref="E184 A184:D185" name="Intervalo2_7"/>
    <protectedRange algorithmName="SHA-512" hashValue="BIECXXLQTeZJOx05FhxNMY6bX0FG7L8BpAjO3Hk073tMf1ubRNMfSRBsBwOVM9WAG5vzoeJK9zi73lb6vrANVA==" saltValue="YhRx49mkr4bYm3ZTPTnjcg==" spinCount="100000" sqref="F184" name="Intervalo1_4_8"/>
    <protectedRange algorithmName="SHA-512" hashValue="BIECXXLQTeZJOx05FhxNMY6bX0FG7L8BpAjO3Hk073tMf1ubRNMfSRBsBwOVM9WAG5vzoeJK9zi73lb6vrANVA==" saltValue="YhRx49mkr4bYm3ZTPTnjcg==" spinCount="100000" sqref="E185:F185" name="Intervalo1_15_5"/>
    <protectedRange algorithmName="SHA-512" hashValue="sQdaJro8J67/AnMFJRr1C7pGr9rfyYjS1P4zS2YmLP+4mgVtSIuj/TuOyV7JDljSzzWzNsjbn7WRHaQud5EcYQ==" saltValue="dH8+dZXwqdmJz259YSaYDQ==" spinCount="100000" sqref="E193 A193:D196" name="Intervalo2_8"/>
    <protectedRange algorithmName="SHA-512" hashValue="BIECXXLQTeZJOx05FhxNMY6bX0FG7L8BpAjO3Hk073tMf1ubRNMfSRBsBwOVM9WAG5vzoeJK9zi73lb6vrANVA==" saltValue="YhRx49mkr4bYm3ZTPTnjcg==" spinCount="100000" sqref="F193" name="Intervalo1_4_9"/>
    <protectedRange algorithmName="SHA-512" hashValue="BIECXXLQTeZJOx05FhxNMY6bX0FG7L8BpAjO3Hk073tMf1ubRNMfSRBsBwOVM9WAG5vzoeJK9zi73lb6vrANVA==" saltValue="YhRx49mkr4bYm3ZTPTnjcg==" spinCount="100000" sqref="E194:F196" name="Intervalo1_15_6"/>
    <protectedRange algorithmName="SHA-512" hashValue="sQdaJro8J67/AnMFJRr1C7pGr9rfyYjS1P4zS2YmLP+4mgVtSIuj/TuOyV7JDljSzzWzNsjbn7WRHaQud5EcYQ==" saltValue="dH8+dZXwqdmJz259YSaYDQ==" spinCount="100000" sqref="A209:D211" name="Intervalo2_9"/>
    <protectedRange algorithmName="SHA-512" hashValue="BIECXXLQTeZJOx05FhxNMY6bX0FG7L8BpAjO3Hk073tMf1ubRNMfSRBsBwOVM9WAG5vzoeJK9zi73lb6vrANVA==" saltValue="YhRx49mkr4bYm3ZTPTnjcg==" spinCount="100000" sqref="E209:F211" name="Intervalo1_15_7"/>
    <protectedRange algorithmName="SHA-512" hashValue="sQdaJro8J67/AnMFJRr1C7pGr9rfyYjS1P4zS2YmLP+4mgVtSIuj/TuOyV7JDljSzzWzNsjbn7WRHaQud5EcYQ==" saltValue="dH8+dZXwqdmJz259YSaYDQ==" spinCount="100000" sqref="A229:E230" name="Intervalo2_10"/>
    <protectedRange algorithmName="SHA-512" hashValue="BIECXXLQTeZJOx05FhxNMY6bX0FG7L8BpAjO3Hk073tMf1ubRNMfSRBsBwOVM9WAG5vzoeJK9zi73lb6vrANVA==" saltValue="YhRx49mkr4bYm3ZTPTnjcg==" spinCount="100000" sqref="F229:F230" name="Intervalo1_4_10"/>
    <protectedRange algorithmName="SHA-512" hashValue="sQdaJro8J67/AnMFJRr1C7pGr9rfyYjS1P4zS2YmLP+4mgVtSIuj/TuOyV7JDljSzzWzNsjbn7WRHaQud5EcYQ==" saltValue="dH8+dZXwqdmJz259YSaYDQ==" spinCount="100000" sqref="E239 A239:D240" name="Intervalo2_11"/>
    <protectedRange algorithmName="SHA-512" hashValue="BIECXXLQTeZJOx05FhxNMY6bX0FG7L8BpAjO3Hk073tMf1ubRNMfSRBsBwOVM9WAG5vzoeJK9zi73lb6vrANVA==" saltValue="YhRx49mkr4bYm3ZTPTnjcg==" spinCount="100000" sqref="E240" name="Intervalo1_3_5"/>
    <protectedRange algorithmName="SHA-512" hashValue="BIECXXLQTeZJOx05FhxNMY6bX0FG7L8BpAjO3Hk073tMf1ubRNMfSRBsBwOVM9WAG5vzoeJK9zi73lb6vrANVA==" saltValue="YhRx49mkr4bYm3ZTPTnjcg==" spinCount="100000" sqref="F239:F240" name="Intervalo1_4_11"/>
    <protectedRange algorithmName="SHA-512" hashValue="sQdaJro8J67/AnMFJRr1C7pGr9rfyYjS1P4zS2YmLP+4mgVtSIuj/TuOyV7JDljSzzWzNsjbn7WRHaQud5EcYQ==" saltValue="dH8+dZXwqdmJz259YSaYDQ==" spinCount="100000" sqref="A250:D250" name="Intervalo2_12"/>
    <protectedRange algorithmName="SHA-512" hashValue="BIECXXLQTeZJOx05FhxNMY6bX0FG7L8BpAjO3Hk073tMf1ubRNMfSRBsBwOVM9WAG5vzoeJK9zi73lb6vrANVA==" saltValue="YhRx49mkr4bYm3ZTPTnjcg==" spinCount="100000" sqref="E250:F250" name="Intervalo1_15_8"/>
    <protectedRange algorithmName="SHA-512" hashValue="sQdaJro8J67/AnMFJRr1C7pGr9rfyYjS1P4zS2YmLP+4mgVtSIuj/TuOyV7JDljSzzWzNsjbn7WRHaQud5EcYQ==" saltValue="dH8+dZXwqdmJz259YSaYDQ==" spinCount="100000" sqref="E276 A275:D276" name="Intervalo2_13"/>
    <protectedRange algorithmName="SHA-512" hashValue="BIECXXLQTeZJOx05FhxNMY6bX0FG7L8BpAjO3Hk073tMf1ubRNMfSRBsBwOVM9WAG5vzoeJK9zi73lb6vrANVA==" saltValue="YhRx49mkr4bYm3ZTPTnjcg==" spinCount="100000" sqref="F276" name="Intervalo1_4_12"/>
    <protectedRange algorithmName="SHA-512" hashValue="BIECXXLQTeZJOx05FhxNMY6bX0FG7L8BpAjO3Hk073tMf1ubRNMfSRBsBwOVM9WAG5vzoeJK9zi73lb6vrANVA==" saltValue="YhRx49mkr4bYm3ZTPTnjcg==" spinCount="100000" sqref="E275:F275" name="Intervalo1_15_9"/>
    <protectedRange algorithmName="SHA-512" hashValue="sQdaJro8J67/AnMFJRr1C7pGr9rfyYjS1P4zS2YmLP+4mgVtSIuj/TuOyV7JDljSzzWzNsjbn7WRHaQud5EcYQ==" saltValue="dH8+dZXwqdmJz259YSaYDQ==" spinCount="100000" sqref="A289:D289" name="Intervalo2_14"/>
    <protectedRange algorithmName="SHA-512" hashValue="BIECXXLQTeZJOx05FhxNMY6bX0FG7L8BpAjO3Hk073tMf1ubRNMfSRBsBwOVM9WAG5vzoeJK9zi73lb6vrANVA==" saltValue="YhRx49mkr4bYm3ZTPTnjcg==" spinCount="100000" sqref="E289:F289" name="Intervalo1_15_10"/>
    <protectedRange algorithmName="SHA-512" hashValue="sQdaJro8J67/AnMFJRr1C7pGr9rfyYjS1P4zS2YmLP+4mgVtSIuj/TuOyV7JDljSzzWzNsjbn7WRHaQud5EcYQ==" saltValue="dH8+dZXwqdmJz259YSaYDQ==" spinCount="100000" sqref="E295 A294:D295" name="Intervalo2_15"/>
    <protectedRange algorithmName="SHA-512" hashValue="BIECXXLQTeZJOx05FhxNMY6bX0FG7L8BpAjO3Hk073tMf1ubRNMfSRBsBwOVM9WAG5vzoeJK9zi73lb6vrANVA==" saltValue="YhRx49mkr4bYm3ZTPTnjcg==" spinCount="100000" sqref="F295" name="Intervalo1_4_13"/>
    <protectedRange algorithmName="SHA-512" hashValue="BIECXXLQTeZJOx05FhxNMY6bX0FG7L8BpAjO3Hk073tMf1ubRNMfSRBsBwOVM9WAG5vzoeJK9zi73lb6vrANVA==" saltValue="YhRx49mkr4bYm3ZTPTnjcg==" spinCount="100000" sqref="E294:F294" name="Intervalo1_15_11"/>
    <protectedRange algorithmName="SHA-512" hashValue="sQdaJro8J67/AnMFJRr1C7pGr9rfyYjS1P4zS2YmLP+4mgVtSIuj/TuOyV7JDljSzzWzNsjbn7WRHaQud5EcYQ==" saltValue="dH8+dZXwqdmJz259YSaYDQ==" spinCount="100000" sqref="A302:E303" name="Intervalo2_16"/>
    <protectedRange algorithmName="SHA-512" hashValue="BIECXXLQTeZJOx05FhxNMY6bX0FG7L8BpAjO3Hk073tMf1ubRNMfSRBsBwOVM9WAG5vzoeJK9zi73lb6vrANVA==" saltValue="YhRx49mkr4bYm3ZTPTnjcg==" spinCount="100000" sqref="F302:F303" name="Intervalo1_4_14"/>
    <protectedRange algorithmName="SHA-512" hashValue="sQdaJro8J67/AnMFJRr1C7pGr9rfyYjS1P4zS2YmLP+4mgVtSIuj/TuOyV7JDljSzzWzNsjbn7WRHaQud5EcYQ==" saltValue="dH8+dZXwqdmJz259YSaYDQ==" spinCount="100000" sqref="E308 A308:D311" name="Intervalo2_17"/>
    <protectedRange algorithmName="SHA-512" hashValue="BIECXXLQTeZJOx05FhxNMY6bX0FG7L8BpAjO3Hk073tMf1ubRNMfSRBsBwOVM9WAG5vzoeJK9zi73lb6vrANVA==" saltValue="YhRx49mkr4bYm3ZTPTnjcg==" spinCount="100000" sqref="F308" name="Intervalo1_4_15"/>
    <protectedRange algorithmName="SHA-512" hashValue="BIECXXLQTeZJOx05FhxNMY6bX0FG7L8BpAjO3Hk073tMf1ubRNMfSRBsBwOVM9WAG5vzoeJK9zi73lb6vrANVA==" saltValue="YhRx49mkr4bYm3ZTPTnjcg==" spinCount="100000" sqref="E309:F311" name="Intervalo1_15_12"/>
    <protectedRange algorithmName="SHA-512" hashValue="sQdaJro8J67/AnMFJRr1C7pGr9rfyYjS1P4zS2YmLP+4mgVtSIuj/TuOyV7JDljSzzWzNsjbn7WRHaQud5EcYQ==" saltValue="dH8+dZXwqdmJz259YSaYDQ==" spinCount="100000" sqref="A327:D338" name="Intervalo2_18"/>
    <protectedRange algorithmName="SHA-512" hashValue="BIECXXLQTeZJOx05FhxNMY6bX0FG7L8BpAjO3Hk073tMf1ubRNMfSRBsBwOVM9WAG5vzoeJK9zi73lb6vrANVA==" saltValue="YhRx49mkr4bYm3ZTPTnjcg==" spinCount="100000" sqref="E327:E338" name="Intervalo1_3_6"/>
    <protectedRange algorithmName="SHA-512" hashValue="BIECXXLQTeZJOx05FhxNMY6bX0FG7L8BpAjO3Hk073tMf1ubRNMfSRBsBwOVM9WAG5vzoeJK9zi73lb6vrANVA==" saltValue="YhRx49mkr4bYm3ZTPTnjcg==" spinCount="100000" sqref="F327:F335" name="Intervalo1_4_16"/>
    <protectedRange algorithmName="SHA-512" hashValue="BIECXXLQTeZJOx05FhxNMY6bX0FG7L8BpAjO3Hk073tMf1ubRNMfSRBsBwOVM9WAG5vzoeJK9zi73lb6vrANVA==" saltValue="YhRx49mkr4bYm3ZTPTnjcg==" spinCount="100000" sqref="F336:F338" name="Intervalo1_15_13"/>
  </protectedRanges>
  <autoFilter ref="A2:G363" xr:uid="{AE8DD2FD-839A-4E80-A0E0-5D3717FEE821}"/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E4FA8-305D-4045-B99C-84A16238085F}">
  <sheetPr>
    <tabColor rgb="FF008B82"/>
  </sheetPr>
  <dimension ref="A1:G343"/>
  <sheetViews>
    <sheetView workbookViewId="0">
      <selection activeCell="E2" sqref="E2"/>
    </sheetView>
  </sheetViews>
  <sheetFormatPr defaultColWidth="8" defaultRowHeight="14.4" x14ac:dyDescent="0.3"/>
  <cols>
    <col min="1" max="1" width="7.6640625" bestFit="1" customWidth="1"/>
    <col min="2" max="2" width="32" customWidth="1"/>
    <col min="3" max="3" width="19.33203125" bestFit="1" customWidth="1"/>
    <col min="4" max="4" width="7.44140625" bestFit="1" customWidth="1"/>
    <col min="5" max="5" width="107.88671875" customWidth="1"/>
    <col min="6" max="7" width="12" bestFit="1" customWidth="1"/>
  </cols>
  <sheetData>
    <row r="1" spans="1:7" ht="50.25" customHeight="1" x14ac:dyDescent="0.3">
      <c r="A1" s="152" t="s">
        <v>21</v>
      </c>
      <c r="B1" s="152"/>
      <c r="C1" s="152"/>
      <c r="D1" s="152"/>
      <c r="E1" s="152"/>
      <c r="F1" s="152"/>
      <c r="G1" s="152"/>
    </row>
    <row r="2" spans="1:7" x14ac:dyDescent="0.3">
      <c r="A2" s="5" t="s">
        <v>6</v>
      </c>
      <c r="B2" s="6" t="s">
        <v>418</v>
      </c>
      <c r="C2" s="7" t="s">
        <v>417</v>
      </c>
      <c r="D2" s="8" t="s">
        <v>2</v>
      </c>
      <c r="E2" s="9" t="s">
        <v>10</v>
      </c>
      <c r="F2" s="10" t="s">
        <v>7</v>
      </c>
      <c r="G2" s="6" t="s">
        <v>8</v>
      </c>
    </row>
    <row r="3" spans="1:7" x14ac:dyDescent="0.3">
      <c r="A3" s="40">
        <v>45201</v>
      </c>
      <c r="B3" s="21" t="s">
        <v>103</v>
      </c>
      <c r="C3" s="21" t="s">
        <v>377</v>
      </c>
      <c r="D3" s="17" t="s">
        <v>629</v>
      </c>
      <c r="E3" s="30" t="s">
        <v>630</v>
      </c>
      <c r="F3" s="44">
        <v>14386.12</v>
      </c>
      <c r="G3" s="44"/>
    </row>
    <row r="4" spans="1:7" x14ac:dyDescent="0.3">
      <c r="A4" s="41">
        <v>45201</v>
      </c>
      <c r="B4" s="21" t="s">
        <v>393</v>
      </c>
      <c r="C4" s="71">
        <v>380120</v>
      </c>
      <c r="D4" s="17" t="s">
        <v>102</v>
      </c>
      <c r="E4" s="30" t="s">
        <v>631</v>
      </c>
      <c r="F4" s="59"/>
      <c r="G4" s="45">
        <v>11737.44</v>
      </c>
    </row>
    <row r="5" spans="1:7" x14ac:dyDescent="0.3">
      <c r="A5" s="41">
        <v>45201</v>
      </c>
      <c r="B5" s="23" t="s">
        <v>618</v>
      </c>
      <c r="C5" s="71">
        <v>78297</v>
      </c>
      <c r="D5" s="17" t="s">
        <v>78</v>
      </c>
      <c r="E5" s="30" t="s">
        <v>632</v>
      </c>
      <c r="F5" s="59"/>
      <c r="G5" s="45">
        <v>1288</v>
      </c>
    </row>
    <row r="6" spans="1:7" x14ac:dyDescent="0.3">
      <c r="A6" s="41">
        <v>45201</v>
      </c>
      <c r="B6" s="21" t="s">
        <v>134</v>
      </c>
      <c r="C6" s="21">
        <v>92863</v>
      </c>
      <c r="D6" s="17" t="s">
        <v>78</v>
      </c>
      <c r="E6" s="30" t="s">
        <v>633</v>
      </c>
      <c r="F6" s="59"/>
      <c r="G6" s="45">
        <v>952.83</v>
      </c>
    </row>
    <row r="7" spans="1:7" x14ac:dyDescent="0.3">
      <c r="A7" s="41">
        <v>45201</v>
      </c>
      <c r="B7" s="21" t="s">
        <v>394</v>
      </c>
      <c r="C7" s="71">
        <v>7923379</v>
      </c>
      <c r="D7" s="17" t="s">
        <v>72</v>
      </c>
      <c r="E7" s="30" t="s">
        <v>634</v>
      </c>
      <c r="F7" s="59"/>
      <c r="G7" s="45">
        <v>407.85</v>
      </c>
    </row>
    <row r="8" spans="1:7" x14ac:dyDescent="0.3">
      <c r="A8" s="40">
        <v>45202</v>
      </c>
      <c r="B8" s="21" t="s">
        <v>103</v>
      </c>
      <c r="C8" s="21" t="s">
        <v>377</v>
      </c>
      <c r="D8" s="17" t="s">
        <v>629</v>
      </c>
      <c r="E8" s="30" t="s">
        <v>635</v>
      </c>
      <c r="F8" s="44">
        <v>7207.47</v>
      </c>
      <c r="G8" s="44"/>
    </row>
    <row r="9" spans="1:7" ht="24" x14ac:dyDescent="0.3">
      <c r="A9" s="72">
        <v>45202</v>
      </c>
      <c r="B9" s="33" t="s">
        <v>173</v>
      </c>
      <c r="C9" s="21" t="s">
        <v>377</v>
      </c>
      <c r="D9" s="73" t="s">
        <v>90</v>
      </c>
      <c r="E9" s="30" t="s">
        <v>636</v>
      </c>
      <c r="F9" s="74">
        <v>9465224.7300000004</v>
      </c>
      <c r="G9" s="74"/>
    </row>
    <row r="10" spans="1:7" x14ac:dyDescent="0.3">
      <c r="A10" s="41">
        <v>45202</v>
      </c>
      <c r="B10" s="21" t="s">
        <v>103</v>
      </c>
      <c r="C10" s="21"/>
      <c r="D10" s="17" t="s">
        <v>448</v>
      </c>
      <c r="E10" s="30" t="s">
        <v>285</v>
      </c>
      <c r="F10" s="59"/>
      <c r="G10" s="45">
        <v>9238573.6400000006</v>
      </c>
    </row>
    <row r="11" spans="1:7" x14ac:dyDescent="0.3">
      <c r="A11" s="41">
        <v>45202</v>
      </c>
      <c r="B11" s="21" t="s">
        <v>637</v>
      </c>
      <c r="C11" s="21">
        <v>62869</v>
      </c>
      <c r="D11" s="17" t="s">
        <v>81</v>
      </c>
      <c r="E11" s="30" t="s">
        <v>638</v>
      </c>
      <c r="F11" s="59"/>
      <c r="G11" s="45">
        <v>1134</v>
      </c>
    </row>
    <row r="12" spans="1:7" x14ac:dyDescent="0.3">
      <c r="A12" s="41">
        <v>45202</v>
      </c>
      <c r="B12" s="21" t="s">
        <v>134</v>
      </c>
      <c r="C12" s="21">
        <v>92913</v>
      </c>
      <c r="D12" s="17" t="s">
        <v>78</v>
      </c>
      <c r="E12" s="30" t="s">
        <v>633</v>
      </c>
      <c r="F12" s="59"/>
      <c r="G12" s="45">
        <v>1288.8499999999999</v>
      </c>
    </row>
    <row r="13" spans="1:7" x14ac:dyDescent="0.3">
      <c r="A13" s="41">
        <v>45202</v>
      </c>
      <c r="B13" s="21" t="s">
        <v>148</v>
      </c>
      <c r="C13" s="21">
        <v>7328</v>
      </c>
      <c r="D13" s="17" t="s">
        <v>66</v>
      </c>
      <c r="E13" s="30" t="s">
        <v>226</v>
      </c>
      <c r="F13" s="59"/>
      <c r="G13" s="45">
        <v>811.53</v>
      </c>
    </row>
    <row r="14" spans="1:7" x14ac:dyDescent="0.3">
      <c r="A14" s="41">
        <v>45202</v>
      </c>
      <c r="B14" s="21" t="s">
        <v>159</v>
      </c>
      <c r="C14" s="21">
        <v>9394</v>
      </c>
      <c r="D14" s="17" t="s">
        <v>81</v>
      </c>
      <c r="E14" s="30" t="s">
        <v>250</v>
      </c>
      <c r="F14" s="59"/>
      <c r="G14" s="45">
        <v>269.99</v>
      </c>
    </row>
    <row r="15" spans="1:7" x14ac:dyDescent="0.3">
      <c r="A15" s="41">
        <v>45202</v>
      </c>
      <c r="B15" s="21" t="s">
        <v>155</v>
      </c>
      <c r="C15" s="21">
        <v>17827</v>
      </c>
      <c r="D15" s="17" t="s">
        <v>66</v>
      </c>
      <c r="E15" s="30" t="s">
        <v>226</v>
      </c>
      <c r="F15" s="59"/>
      <c r="G15" s="45">
        <v>3703.1</v>
      </c>
    </row>
    <row r="16" spans="1:7" x14ac:dyDescent="0.3">
      <c r="A16" s="41">
        <v>45202</v>
      </c>
      <c r="B16" s="21" t="s">
        <v>139</v>
      </c>
      <c r="C16" s="21">
        <v>851730</v>
      </c>
      <c r="D16" s="17" t="s">
        <v>81</v>
      </c>
      <c r="E16" s="30" t="s">
        <v>250</v>
      </c>
      <c r="F16" s="59"/>
      <c r="G16" s="45">
        <v>213.92</v>
      </c>
    </row>
    <row r="17" spans="1:7" ht="24" x14ac:dyDescent="0.3">
      <c r="A17" s="75">
        <v>45202</v>
      </c>
      <c r="B17" s="33" t="s">
        <v>639</v>
      </c>
      <c r="C17" s="33" t="s">
        <v>640</v>
      </c>
      <c r="D17" s="73" t="s">
        <v>90</v>
      </c>
      <c r="E17" s="30" t="s">
        <v>636</v>
      </c>
      <c r="F17" s="76"/>
      <c r="G17" s="77">
        <v>226436.12</v>
      </c>
    </row>
    <row r="18" spans="1:7" x14ac:dyDescent="0.3">
      <c r="A18" s="41">
        <v>45202</v>
      </c>
      <c r="B18" s="21" t="s">
        <v>103</v>
      </c>
      <c r="C18" s="21" t="s">
        <v>379</v>
      </c>
      <c r="D18" s="17" t="s">
        <v>65</v>
      </c>
      <c r="E18" s="30" t="s">
        <v>217</v>
      </c>
      <c r="F18" s="59"/>
      <c r="G18" s="45">
        <v>1.05</v>
      </c>
    </row>
    <row r="19" spans="1:7" x14ac:dyDescent="0.3">
      <c r="A19" s="40">
        <v>45203</v>
      </c>
      <c r="B19" s="21" t="s">
        <v>103</v>
      </c>
      <c r="C19" s="21" t="s">
        <v>377</v>
      </c>
      <c r="D19" s="17" t="s">
        <v>629</v>
      </c>
      <c r="E19" s="30" t="s">
        <v>204</v>
      </c>
      <c r="F19" s="44">
        <v>1380.21</v>
      </c>
      <c r="G19" s="44"/>
    </row>
    <row r="20" spans="1:7" x14ac:dyDescent="0.3">
      <c r="A20" s="40">
        <v>45203</v>
      </c>
      <c r="B20" s="21" t="s">
        <v>103</v>
      </c>
      <c r="C20" s="21" t="s">
        <v>377</v>
      </c>
      <c r="D20" s="17" t="s">
        <v>629</v>
      </c>
      <c r="E20" s="30" t="s">
        <v>204</v>
      </c>
      <c r="F20" s="44">
        <v>298710.23</v>
      </c>
      <c r="G20" s="44"/>
    </row>
    <row r="21" spans="1:7" x14ac:dyDescent="0.3">
      <c r="A21" s="41">
        <v>45203</v>
      </c>
      <c r="B21" s="21" t="s">
        <v>155</v>
      </c>
      <c r="C21" s="21">
        <v>17829</v>
      </c>
      <c r="D21" s="17" t="s">
        <v>82</v>
      </c>
      <c r="E21" s="30" t="s">
        <v>252</v>
      </c>
      <c r="F21" s="59"/>
      <c r="G21" s="45">
        <v>316.44</v>
      </c>
    </row>
    <row r="22" spans="1:7" x14ac:dyDescent="0.3">
      <c r="A22" s="41">
        <v>45203</v>
      </c>
      <c r="B22" s="21" t="s">
        <v>155</v>
      </c>
      <c r="C22" s="21">
        <v>17828</v>
      </c>
      <c r="D22" s="17" t="s">
        <v>82</v>
      </c>
      <c r="E22" s="30" t="s">
        <v>252</v>
      </c>
      <c r="F22" s="59"/>
      <c r="G22" s="45">
        <v>13711</v>
      </c>
    </row>
    <row r="23" spans="1:7" x14ac:dyDescent="0.3">
      <c r="A23" s="41">
        <v>45203</v>
      </c>
      <c r="B23" s="21" t="s">
        <v>140</v>
      </c>
      <c r="C23" s="21">
        <v>33945</v>
      </c>
      <c r="D23" s="17" t="s">
        <v>81</v>
      </c>
      <c r="E23" s="30" t="s">
        <v>641</v>
      </c>
      <c r="F23" s="59"/>
      <c r="G23" s="45">
        <v>1703.1</v>
      </c>
    </row>
    <row r="24" spans="1:7" x14ac:dyDescent="0.3">
      <c r="A24" s="40">
        <v>45203</v>
      </c>
      <c r="B24" s="23" t="s">
        <v>136</v>
      </c>
      <c r="C24" s="71">
        <v>664</v>
      </c>
      <c r="D24" s="17" t="s">
        <v>91</v>
      </c>
      <c r="E24" s="30" t="s">
        <v>354</v>
      </c>
      <c r="F24" s="78"/>
      <c r="G24" s="45">
        <v>359.9</v>
      </c>
    </row>
    <row r="25" spans="1:7" x14ac:dyDescent="0.3">
      <c r="A25" s="41">
        <v>45203</v>
      </c>
      <c r="B25" s="21" t="s">
        <v>395</v>
      </c>
      <c r="C25" s="71" t="s">
        <v>415</v>
      </c>
      <c r="D25" s="17" t="s">
        <v>391</v>
      </c>
      <c r="E25" s="30" t="s">
        <v>642</v>
      </c>
      <c r="F25" s="59"/>
      <c r="G25" s="45">
        <v>284000</v>
      </c>
    </row>
    <row r="26" spans="1:7" x14ac:dyDescent="0.3">
      <c r="A26" s="40">
        <v>45204</v>
      </c>
      <c r="B26" s="21" t="s">
        <v>103</v>
      </c>
      <c r="C26" s="21" t="s">
        <v>377</v>
      </c>
      <c r="D26" s="17" t="s">
        <v>629</v>
      </c>
      <c r="E26" s="30" t="s">
        <v>204</v>
      </c>
      <c r="F26" s="44">
        <v>2020680.41</v>
      </c>
      <c r="G26" s="45"/>
    </row>
    <row r="27" spans="1:7" x14ac:dyDescent="0.3">
      <c r="A27" s="40">
        <v>45204</v>
      </c>
      <c r="B27" s="21" t="s">
        <v>103</v>
      </c>
      <c r="C27" s="21" t="s">
        <v>377</v>
      </c>
      <c r="D27" s="17" t="s">
        <v>67</v>
      </c>
      <c r="E27" s="30" t="s">
        <v>643</v>
      </c>
      <c r="F27" s="44">
        <v>1362.98</v>
      </c>
      <c r="G27" s="45"/>
    </row>
    <row r="28" spans="1:7" x14ac:dyDescent="0.3">
      <c r="A28" s="41">
        <v>45204</v>
      </c>
      <c r="B28" s="23" t="s">
        <v>108</v>
      </c>
      <c r="C28" s="71" t="s">
        <v>416</v>
      </c>
      <c r="D28" s="17" t="s">
        <v>67</v>
      </c>
      <c r="E28" s="30" t="s">
        <v>644</v>
      </c>
      <c r="F28" s="59"/>
      <c r="G28" s="45">
        <v>11629.73</v>
      </c>
    </row>
    <row r="29" spans="1:7" x14ac:dyDescent="0.3">
      <c r="A29" s="41">
        <v>45204</v>
      </c>
      <c r="B29" s="23" t="s">
        <v>108</v>
      </c>
      <c r="C29" s="71" t="s">
        <v>416</v>
      </c>
      <c r="D29" s="17" t="s">
        <v>67</v>
      </c>
      <c r="E29" s="30" t="s">
        <v>645</v>
      </c>
      <c r="F29" s="59"/>
      <c r="G29" s="45">
        <v>1193010.3400000001</v>
      </c>
    </row>
    <row r="30" spans="1:7" x14ac:dyDescent="0.3">
      <c r="A30" s="41">
        <v>45204</v>
      </c>
      <c r="B30" s="23" t="s">
        <v>108</v>
      </c>
      <c r="C30" s="71" t="s">
        <v>380</v>
      </c>
      <c r="D30" s="17" t="s">
        <v>67</v>
      </c>
      <c r="E30" s="30" t="s">
        <v>646</v>
      </c>
      <c r="F30" s="59"/>
      <c r="G30" s="45">
        <v>22227.1</v>
      </c>
    </row>
    <row r="31" spans="1:7" x14ac:dyDescent="0.3">
      <c r="A31" s="41">
        <v>45204</v>
      </c>
      <c r="B31" s="21" t="s">
        <v>144</v>
      </c>
      <c r="C31" s="21">
        <v>9678</v>
      </c>
      <c r="D31" s="17" t="s">
        <v>66</v>
      </c>
      <c r="E31" s="30" t="s">
        <v>259</v>
      </c>
      <c r="F31" s="59"/>
      <c r="G31" s="45">
        <v>4308</v>
      </c>
    </row>
    <row r="32" spans="1:7" x14ac:dyDescent="0.3">
      <c r="A32" s="41">
        <v>45204</v>
      </c>
      <c r="B32" s="23" t="s">
        <v>147</v>
      </c>
      <c r="C32" s="21">
        <v>257185</v>
      </c>
      <c r="D32" s="17" t="s">
        <v>66</v>
      </c>
      <c r="E32" s="30" t="s">
        <v>259</v>
      </c>
      <c r="F32" s="59"/>
      <c r="G32" s="45">
        <v>9165.9599999999991</v>
      </c>
    </row>
    <row r="33" spans="1:7" x14ac:dyDescent="0.3">
      <c r="A33" s="41">
        <v>45204</v>
      </c>
      <c r="B33" s="23" t="s">
        <v>147</v>
      </c>
      <c r="C33" s="21">
        <v>257184</v>
      </c>
      <c r="D33" s="17" t="s">
        <v>66</v>
      </c>
      <c r="E33" s="30" t="s">
        <v>259</v>
      </c>
      <c r="F33" s="59"/>
      <c r="G33" s="45">
        <v>714.24</v>
      </c>
    </row>
    <row r="34" spans="1:7" x14ac:dyDescent="0.3">
      <c r="A34" s="41">
        <v>45204</v>
      </c>
      <c r="B34" s="21" t="s">
        <v>449</v>
      </c>
      <c r="C34" s="21">
        <v>27234</v>
      </c>
      <c r="D34" s="17" t="s">
        <v>81</v>
      </c>
      <c r="E34" s="30" t="s">
        <v>294</v>
      </c>
      <c r="F34" s="59"/>
      <c r="G34" s="45">
        <v>1436.58</v>
      </c>
    </row>
    <row r="35" spans="1:7" x14ac:dyDescent="0.3">
      <c r="A35" s="41">
        <v>45204</v>
      </c>
      <c r="B35" s="21" t="s">
        <v>110</v>
      </c>
      <c r="C35" s="21">
        <v>446610</v>
      </c>
      <c r="D35" s="17" t="s">
        <v>83</v>
      </c>
      <c r="E35" s="30" t="s">
        <v>647</v>
      </c>
      <c r="F35" s="59"/>
      <c r="G35" s="45">
        <v>40.83</v>
      </c>
    </row>
    <row r="36" spans="1:7" x14ac:dyDescent="0.3">
      <c r="A36" s="41">
        <v>45204</v>
      </c>
      <c r="B36" s="21" t="s">
        <v>103</v>
      </c>
      <c r="C36" s="21" t="s">
        <v>379</v>
      </c>
      <c r="D36" s="17" t="s">
        <v>65</v>
      </c>
      <c r="E36" s="30" t="s">
        <v>208</v>
      </c>
      <c r="F36" s="59"/>
      <c r="G36" s="45">
        <v>402.32</v>
      </c>
    </row>
    <row r="37" spans="1:7" x14ac:dyDescent="0.3">
      <c r="A37" s="41">
        <v>45204</v>
      </c>
      <c r="B37" s="21" t="s">
        <v>119</v>
      </c>
      <c r="C37" s="71">
        <v>3</v>
      </c>
      <c r="D37" s="17" t="s">
        <v>74</v>
      </c>
      <c r="E37" s="30" t="s">
        <v>648</v>
      </c>
      <c r="F37" s="46"/>
      <c r="G37" s="45">
        <v>3800</v>
      </c>
    </row>
    <row r="38" spans="1:7" x14ac:dyDescent="0.3">
      <c r="A38" s="41">
        <v>45204</v>
      </c>
      <c r="B38" s="21" t="s">
        <v>120</v>
      </c>
      <c r="C38" s="71">
        <v>91</v>
      </c>
      <c r="D38" s="17" t="s">
        <v>74</v>
      </c>
      <c r="E38" s="30" t="s">
        <v>649</v>
      </c>
      <c r="F38" s="59"/>
      <c r="G38" s="45">
        <v>11663.03</v>
      </c>
    </row>
    <row r="39" spans="1:7" x14ac:dyDescent="0.3">
      <c r="A39" s="41">
        <v>45204</v>
      </c>
      <c r="B39" s="23" t="s">
        <v>108</v>
      </c>
      <c r="C39" s="71" t="s">
        <v>380</v>
      </c>
      <c r="D39" s="17" t="s">
        <v>67</v>
      </c>
      <c r="E39" s="34" t="s">
        <v>650</v>
      </c>
      <c r="F39" s="59"/>
      <c r="G39" s="45">
        <v>281.39999999999998</v>
      </c>
    </row>
    <row r="40" spans="1:7" x14ac:dyDescent="0.3">
      <c r="A40" s="41">
        <v>45204</v>
      </c>
      <c r="B40" s="21" t="s">
        <v>121</v>
      </c>
      <c r="C40" s="71">
        <v>78</v>
      </c>
      <c r="D40" s="17" t="s">
        <v>74</v>
      </c>
      <c r="E40" s="30" t="s">
        <v>651</v>
      </c>
      <c r="F40" s="59"/>
      <c r="G40" s="45">
        <v>25000</v>
      </c>
    </row>
    <row r="41" spans="1:7" x14ac:dyDescent="0.3">
      <c r="A41" s="40">
        <v>45204</v>
      </c>
      <c r="B41" s="21" t="s">
        <v>105</v>
      </c>
      <c r="C41" s="71">
        <v>27168</v>
      </c>
      <c r="D41" s="17" t="s">
        <v>63</v>
      </c>
      <c r="E41" s="30" t="s">
        <v>652</v>
      </c>
      <c r="F41" s="79"/>
      <c r="G41" s="45">
        <v>1200</v>
      </c>
    </row>
    <row r="42" spans="1:7" x14ac:dyDescent="0.3">
      <c r="A42" s="41">
        <v>45204</v>
      </c>
      <c r="B42" s="23" t="s">
        <v>108</v>
      </c>
      <c r="C42" s="71" t="s">
        <v>380</v>
      </c>
      <c r="D42" s="17" t="s">
        <v>67</v>
      </c>
      <c r="E42" s="34" t="s">
        <v>653</v>
      </c>
      <c r="F42" s="59"/>
      <c r="G42" s="45">
        <v>504.12</v>
      </c>
    </row>
    <row r="43" spans="1:7" x14ac:dyDescent="0.3">
      <c r="A43" s="41">
        <v>45204</v>
      </c>
      <c r="B43" s="23" t="s">
        <v>108</v>
      </c>
      <c r="C43" s="71" t="s">
        <v>380</v>
      </c>
      <c r="D43" s="17" t="s">
        <v>67</v>
      </c>
      <c r="E43" s="34" t="s">
        <v>654</v>
      </c>
      <c r="F43" s="59"/>
      <c r="G43" s="45">
        <v>914.88</v>
      </c>
    </row>
    <row r="44" spans="1:7" x14ac:dyDescent="0.3">
      <c r="A44" s="41">
        <v>45204</v>
      </c>
      <c r="B44" s="21" t="s">
        <v>116</v>
      </c>
      <c r="C44" s="71">
        <v>99</v>
      </c>
      <c r="D44" s="17" t="s">
        <v>74</v>
      </c>
      <c r="E44" s="30" t="s">
        <v>655</v>
      </c>
      <c r="F44" s="46"/>
      <c r="G44" s="46">
        <v>5000</v>
      </c>
    </row>
    <row r="45" spans="1:7" x14ac:dyDescent="0.3">
      <c r="A45" s="40">
        <v>45204</v>
      </c>
      <c r="B45" s="23" t="s">
        <v>656</v>
      </c>
      <c r="C45" s="71">
        <v>202300000000343</v>
      </c>
      <c r="D45" s="17" t="s">
        <v>71</v>
      </c>
      <c r="E45" s="30" t="s">
        <v>657</v>
      </c>
      <c r="F45" s="78"/>
      <c r="G45" s="45">
        <v>9713.4699999999993</v>
      </c>
    </row>
    <row r="46" spans="1:7" x14ac:dyDescent="0.3">
      <c r="A46" s="41">
        <v>45204</v>
      </c>
      <c r="B46" s="21" t="s">
        <v>125</v>
      </c>
      <c r="C46" s="71">
        <v>306</v>
      </c>
      <c r="D46" s="17" t="s">
        <v>77</v>
      </c>
      <c r="E46" s="30" t="s">
        <v>658</v>
      </c>
      <c r="F46" s="59"/>
      <c r="G46" s="45">
        <v>234582.1</v>
      </c>
    </row>
    <row r="47" spans="1:7" x14ac:dyDescent="0.3">
      <c r="A47" s="41">
        <v>45204</v>
      </c>
      <c r="B47" s="21" t="s">
        <v>118</v>
      </c>
      <c r="C47" s="71">
        <v>14171</v>
      </c>
      <c r="D47" s="17" t="s">
        <v>75</v>
      </c>
      <c r="E47" s="30" t="s">
        <v>659</v>
      </c>
      <c r="F47" s="59"/>
      <c r="G47" s="45">
        <v>19368.25</v>
      </c>
    </row>
    <row r="48" spans="1:7" x14ac:dyDescent="0.3">
      <c r="A48" s="40">
        <v>45204</v>
      </c>
      <c r="B48" s="21" t="s">
        <v>126</v>
      </c>
      <c r="C48" s="71">
        <v>180</v>
      </c>
      <c r="D48" s="17" t="s">
        <v>78</v>
      </c>
      <c r="E48" s="30" t="s">
        <v>660</v>
      </c>
      <c r="F48" s="78"/>
      <c r="G48" s="45">
        <v>10535</v>
      </c>
    </row>
    <row r="49" spans="1:7" x14ac:dyDescent="0.3">
      <c r="A49" s="41">
        <v>45204</v>
      </c>
      <c r="B49" s="21" t="s">
        <v>138</v>
      </c>
      <c r="C49" s="71">
        <v>3</v>
      </c>
      <c r="D49" s="17" t="s">
        <v>78</v>
      </c>
      <c r="E49" s="30" t="s">
        <v>661</v>
      </c>
      <c r="F49" s="59"/>
      <c r="G49" s="46">
        <v>880</v>
      </c>
    </row>
    <row r="50" spans="1:7" x14ac:dyDescent="0.3">
      <c r="A50" s="41">
        <v>45204</v>
      </c>
      <c r="B50" s="21" t="s">
        <v>398</v>
      </c>
      <c r="C50" s="71">
        <v>38</v>
      </c>
      <c r="D50" s="17" t="s">
        <v>392</v>
      </c>
      <c r="E50" s="30" t="s">
        <v>662</v>
      </c>
      <c r="F50" s="59"/>
      <c r="G50" s="45">
        <v>222060.2</v>
      </c>
    </row>
    <row r="51" spans="1:7" x14ac:dyDescent="0.3">
      <c r="A51" s="41">
        <v>45204</v>
      </c>
      <c r="B51" s="21" t="s">
        <v>398</v>
      </c>
      <c r="C51" s="71">
        <v>39</v>
      </c>
      <c r="D51" s="17" t="s">
        <v>95</v>
      </c>
      <c r="E51" s="30" t="s">
        <v>663</v>
      </c>
      <c r="F51" s="59"/>
      <c r="G51" s="45">
        <v>205457.05</v>
      </c>
    </row>
    <row r="52" spans="1:7" x14ac:dyDescent="0.3">
      <c r="A52" s="41">
        <v>45204</v>
      </c>
      <c r="B52" s="21" t="s">
        <v>398</v>
      </c>
      <c r="C52" s="71">
        <v>40</v>
      </c>
      <c r="D52" s="17" t="s">
        <v>392</v>
      </c>
      <c r="E52" s="30" t="s">
        <v>664</v>
      </c>
      <c r="F52" s="59"/>
      <c r="G52" s="45">
        <v>8728.0499999999993</v>
      </c>
    </row>
    <row r="53" spans="1:7" x14ac:dyDescent="0.3">
      <c r="A53" s="41">
        <v>45204</v>
      </c>
      <c r="B53" s="21" t="s">
        <v>398</v>
      </c>
      <c r="C53" s="71">
        <v>41</v>
      </c>
      <c r="D53" s="17" t="s">
        <v>392</v>
      </c>
      <c r="E53" s="30" t="s">
        <v>665</v>
      </c>
      <c r="F53" s="59"/>
      <c r="G53" s="45">
        <v>17790.84</v>
      </c>
    </row>
    <row r="54" spans="1:7" x14ac:dyDescent="0.3">
      <c r="A54" s="40">
        <v>45204</v>
      </c>
      <c r="B54" s="21" t="s">
        <v>133</v>
      </c>
      <c r="C54" s="71">
        <v>14</v>
      </c>
      <c r="D54" s="17" t="s">
        <v>63</v>
      </c>
      <c r="E54" s="30" t="s">
        <v>666</v>
      </c>
      <c r="F54" s="78"/>
      <c r="G54" s="45">
        <v>1600</v>
      </c>
    </row>
    <row r="55" spans="1:7" x14ac:dyDescent="0.3">
      <c r="A55" s="41">
        <v>45204</v>
      </c>
      <c r="B55" s="21" t="s">
        <v>103</v>
      </c>
      <c r="C55" s="21" t="s">
        <v>379</v>
      </c>
      <c r="D55" s="17" t="s">
        <v>65</v>
      </c>
      <c r="E55" s="30" t="s">
        <v>217</v>
      </c>
      <c r="F55" s="59"/>
      <c r="G55" s="45">
        <v>29.9</v>
      </c>
    </row>
    <row r="56" spans="1:7" x14ac:dyDescent="0.3">
      <c r="A56" s="40">
        <v>45205</v>
      </c>
      <c r="B56" s="21" t="s">
        <v>103</v>
      </c>
      <c r="C56" s="21" t="s">
        <v>377</v>
      </c>
      <c r="D56" s="17" t="s">
        <v>62</v>
      </c>
      <c r="E56" s="30" t="s">
        <v>204</v>
      </c>
      <c r="F56" s="44">
        <v>4264442.66</v>
      </c>
      <c r="G56" s="45"/>
    </row>
    <row r="57" spans="1:7" x14ac:dyDescent="0.3">
      <c r="A57" s="40">
        <v>45205</v>
      </c>
      <c r="B57" s="21" t="s">
        <v>103</v>
      </c>
      <c r="C57" s="21" t="s">
        <v>377</v>
      </c>
      <c r="D57" s="17" t="s">
        <v>62</v>
      </c>
      <c r="E57" s="30" t="s">
        <v>359</v>
      </c>
      <c r="F57" s="44">
        <v>6919226.4400000004</v>
      </c>
      <c r="G57" s="45"/>
    </row>
    <row r="58" spans="1:7" x14ac:dyDescent="0.3">
      <c r="A58" s="41">
        <v>45205</v>
      </c>
      <c r="B58" s="21" t="s">
        <v>103</v>
      </c>
      <c r="C58" s="21"/>
      <c r="D58" s="17" t="s">
        <v>448</v>
      </c>
      <c r="E58" s="30" t="s">
        <v>667</v>
      </c>
      <c r="F58" s="59"/>
      <c r="G58" s="45">
        <v>4264442.66</v>
      </c>
    </row>
    <row r="59" spans="1:7" x14ac:dyDescent="0.3">
      <c r="A59" s="41">
        <v>45205</v>
      </c>
      <c r="B59" s="21" t="s">
        <v>103</v>
      </c>
      <c r="C59" s="21"/>
      <c r="D59" s="17" t="s">
        <v>448</v>
      </c>
      <c r="E59" s="30" t="s">
        <v>667</v>
      </c>
      <c r="F59" s="59"/>
      <c r="G59" s="45">
        <v>4205442.66</v>
      </c>
    </row>
    <row r="60" spans="1:7" x14ac:dyDescent="0.3">
      <c r="A60" s="41">
        <v>45205</v>
      </c>
      <c r="B60" s="21" t="s">
        <v>668</v>
      </c>
      <c r="C60" s="80"/>
      <c r="D60" s="17" t="s">
        <v>448</v>
      </c>
      <c r="E60" s="30" t="s">
        <v>669</v>
      </c>
      <c r="F60" s="46"/>
      <c r="G60" s="45">
        <v>525485.78</v>
      </c>
    </row>
    <row r="61" spans="1:7" x14ac:dyDescent="0.3">
      <c r="A61" s="41">
        <v>45205</v>
      </c>
      <c r="B61" s="21" t="s">
        <v>668</v>
      </c>
      <c r="C61" s="80"/>
      <c r="D61" s="17" t="s">
        <v>448</v>
      </c>
      <c r="E61" s="30" t="s">
        <v>670</v>
      </c>
      <c r="F61" s="46"/>
      <c r="G61" s="45">
        <v>77407.210000000006</v>
      </c>
    </row>
    <row r="62" spans="1:7" x14ac:dyDescent="0.3">
      <c r="A62" s="41">
        <v>45205</v>
      </c>
      <c r="B62" s="21" t="s">
        <v>668</v>
      </c>
      <c r="C62" s="80"/>
      <c r="D62" s="17" t="s">
        <v>448</v>
      </c>
      <c r="E62" s="30" t="s">
        <v>671</v>
      </c>
      <c r="F62" s="46"/>
      <c r="G62" s="45">
        <v>23854.05</v>
      </c>
    </row>
    <row r="63" spans="1:7" x14ac:dyDescent="0.3">
      <c r="A63" s="41">
        <v>45205</v>
      </c>
      <c r="B63" s="21" t="s">
        <v>668</v>
      </c>
      <c r="C63" s="80"/>
      <c r="D63" s="17" t="s">
        <v>448</v>
      </c>
      <c r="E63" s="30" t="s">
        <v>672</v>
      </c>
      <c r="F63" s="46"/>
      <c r="G63" s="45">
        <v>713917.87</v>
      </c>
    </row>
    <row r="64" spans="1:7" x14ac:dyDescent="0.3">
      <c r="A64" s="41">
        <v>45205</v>
      </c>
      <c r="B64" s="21" t="s">
        <v>668</v>
      </c>
      <c r="C64" s="80"/>
      <c r="D64" s="17" t="s">
        <v>448</v>
      </c>
      <c r="E64" s="30" t="s">
        <v>673</v>
      </c>
      <c r="F64" s="46"/>
      <c r="G64" s="45">
        <v>11288.15</v>
      </c>
    </row>
    <row r="65" spans="1:7" x14ac:dyDescent="0.3">
      <c r="A65" s="41">
        <v>45205</v>
      </c>
      <c r="B65" s="21" t="s">
        <v>668</v>
      </c>
      <c r="C65" s="80"/>
      <c r="D65" s="17" t="s">
        <v>448</v>
      </c>
      <c r="E65" s="30" t="s">
        <v>674</v>
      </c>
      <c r="F65" s="46"/>
      <c r="G65" s="45">
        <v>85192.15</v>
      </c>
    </row>
    <row r="66" spans="1:7" x14ac:dyDescent="0.3">
      <c r="A66" s="41">
        <v>45205</v>
      </c>
      <c r="B66" s="21" t="s">
        <v>668</v>
      </c>
      <c r="C66" s="80"/>
      <c r="D66" s="17" t="s">
        <v>448</v>
      </c>
      <c r="E66" s="30" t="s">
        <v>675</v>
      </c>
      <c r="F66" s="46"/>
      <c r="G66" s="45">
        <v>18916.73</v>
      </c>
    </row>
    <row r="67" spans="1:7" x14ac:dyDescent="0.3">
      <c r="A67" s="41">
        <v>45205</v>
      </c>
      <c r="B67" s="21" t="s">
        <v>668</v>
      </c>
      <c r="C67" s="80"/>
      <c r="D67" s="17" t="s">
        <v>448</v>
      </c>
      <c r="E67" s="30" t="s">
        <v>676</v>
      </c>
      <c r="F67" s="46"/>
      <c r="G67" s="45">
        <v>22101.73</v>
      </c>
    </row>
    <row r="68" spans="1:7" x14ac:dyDescent="0.3">
      <c r="A68" s="41">
        <v>45205</v>
      </c>
      <c r="B68" s="21" t="s">
        <v>668</v>
      </c>
      <c r="C68" s="80"/>
      <c r="D68" s="17" t="s">
        <v>448</v>
      </c>
      <c r="E68" s="30" t="s">
        <v>677</v>
      </c>
      <c r="F68" s="46"/>
      <c r="G68" s="45">
        <v>39224.83</v>
      </c>
    </row>
    <row r="69" spans="1:7" x14ac:dyDescent="0.3">
      <c r="A69" s="41">
        <v>45205</v>
      </c>
      <c r="B69" s="21" t="s">
        <v>668</v>
      </c>
      <c r="C69" s="80"/>
      <c r="D69" s="17" t="s">
        <v>448</v>
      </c>
      <c r="E69" s="30" t="s">
        <v>677</v>
      </c>
      <c r="F69" s="46"/>
      <c r="G69" s="45">
        <v>151996.85999999999</v>
      </c>
    </row>
    <row r="70" spans="1:7" x14ac:dyDescent="0.3">
      <c r="A70" s="41">
        <v>45205</v>
      </c>
      <c r="B70" s="21" t="s">
        <v>668</v>
      </c>
      <c r="C70" s="80"/>
      <c r="D70" s="17" t="s">
        <v>448</v>
      </c>
      <c r="E70" s="30" t="s">
        <v>677</v>
      </c>
      <c r="F70" s="46"/>
      <c r="G70" s="45">
        <v>274566.58</v>
      </c>
    </row>
    <row r="71" spans="1:7" x14ac:dyDescent="0.3">
      <c r="A71" s="41">
        <v>45205</v>
      </c>
      <c r="B71" s="21" t="s">
        <v>668</v>
      </c>
      <c r="C71" s="80"/>
      <c r="D71" s="17" t="s">
        <v>448</v>
      </c>
      <c r="E71" s="30" t="s">
        <v>678</v>
      </c>
      <c r="F71" s="46"/>
      <c r="G71" s="45">
        <v>14386.12</v>
      </c>
    </row>
    <row r="72" spans="1:7" x14ac:dyDescent="0.3">
      <c r="A72" s="41">
        <v>45205</v>
      </c>
      <c r="B72" s="23" t="s">
        <v>108</v>
      </c>
      <c r="C72" s="71" t="s">
        <v>416</v>
      </c>
      <c r="D72" s="17" t="s">
        <v>67</v>
      </c>
      <c r="E72" s="30" t="s">
        <v>679</v>
      </c>
      <c r="F72" s="59"/>
      <c r="G72" s="45">
        <v>811.43</v>
      </c>
    </row>
    <row r="73" spans="1:7" x14ac:dyDescent="0.3">
      <c r="A73" s="40">
        <v>45205</v>
      </c>
      <c r="B73" s="21" t="s">
        <v>680</v>
      </c>
      <c r="C73" s="81" t="s">
        <v>681</v>
      </c>
      <c r="D73" s="17" t="s">
        <v>68</v>
      </c>
      <c r="E73" s="30" t="s">
        <v>251</v>
      </c>
      <c r="F73" s="79"/>
      <c r="G73" s="45">
        <v>419.69</v>
      </c>
    </row>
    <row r="74" spans="1:7" x14ac:dyDescent="0.3">
      <c r="A74" s="41">
        <v>45205</v>
      </c>
      <c r="B74" s="21" t="s">
        <v>135</v>
      </c>
      <c r="C74" s="21">
        <v>3542</v>
      </c>
      <c r="D74" s="17" t="s">
        <v>82</v>
      </c>
      <c r="E74" s="30" t="s">
        <v>252</v>
      </c>
      <c r="F74" s="59"/>
      <c r="G74" s="45">
        <v>3693.2</v>
      </c>
    </row>
    <row r="75" spans="1:7" x14ac:dyDescent="0.3">
      <c r="A75" s="41">
        <v>45205</v>
      </c>
      <c r="B75" s="21" t="s">
        <v>135</v>
      </c>
      <c r="C75" s="21">
        <v>3546</v>
      </c>
      <c r="D75" s="17" t="s">
        <v>82</v>
      </c>
      <c r="E75" s="30" t="s">
        <v>252</v>
      </c>
      <c r="F75" s="59"/>
      <c r="G75" s="45">
        <v>4693.5</v>
      </c>
    </row>
    <row r="76" spans="1:7" x14ac:dyDescent="0.3">
      <c r="A76" s="41">
        <v>45205</v>
      </c>
      <c r="B76" s="21" t="s">
        <v>111</v>
      </c>
      <c r="C76" s="71">
        <v>1060</v>
      </c>
      <c r="D76" s="17" t="s">
        <v>71</v>
      </c>
      <c r="E76" s="30" t="s">
        <v>682</v>
      </c>
      <c r="F76" s="59"/>
      <c r="G76" s="45">
        <v>18413.95</v>
      </c>
    </row>
    <row r="77" spans="1:7" x14ac:dyDescent="0.3">
      <c r="A77" s="41">
        <v>45205</v>
      </c>
      <c r="B77" s="21" t="s">
        <v>111</v>
      </c>
      <c r="C77" s="71">
        <v>1068</v>
      </c>
      <c r="D77" s="17" t="s">
        <v>73</v>
      </c>
      <c r="E77" s="30" t="s">
        <v>683</v>
      </c>
      <c r="F77" s="59"/>
      <c r="G77" s="45">
        <v>32209.32</v>
      </c>
    </row>
    <row r="78" spans="1:7" x14ac:dyDescent="0.3">
      <c r="A78" s="41">
        <v>45205</v>
      </c>
      <c r="B78" s="21" t="s">
        <v>127</v>
      </c>
      <c r="C78" s="71" t="s">
        <v>383</v>
      </c>
      <c r="D78" s="17" t="s">
        <v>79</v>
      </c>
      <c r="E78" s="30" t="s">
        <v>684</v>
      </c>
      <c r="F78" s="59"/>
      <c r="G78" s="45">
        <v>266.95</v>
      </c>
    </row>
    <row r="79" spans="1:7" x14ac:dyDescent="0.3">
      <c r="A79" s="41">
        <v>45205</v>
      </c>
      <c r="B79" s="21" t="s">
        <v>127</v>
      </c>
      <c r="C79" s="71" t="s">
        <v>383</v>
      </c>
      <c r="D79" s="17" t="s">
        <v>79</v>
      </c>
      <c r="E79" s="30" t="s">
        <v>685</v>
      </c>
      <c r="F79" s="59"/>
      <c r="G79" s="45">
        <v>124659.9</v>
      </c>
    </row>
    <row r="80" spans="1:7" x14ac:dyDescent="0.3">
      <c r="A80" s="40">
        <v>45205</v>
      </c>
      <c r="B80" s="21" t="s">
        <v>152</v>
      </c>
      <c r="C80" s="71" t="s">
        <v>384</v>
      </c>
      <c r="D80" s="17" t="s">
        <v>63</v>
      </c>
      <c r="E80" s="30" t="s">
        <v>265</v>
      </c>
      <c r="F80" s="78"/>
      <c r="G80" s="45">
        <v>2177.89</v>
      </c>
    </row>
    <row r="81" spans="1:7" x14ac:dyDescent="0.3">
      <c r="A81" s="41">
        <v>45205</v>
      </c>
      <c r="B81" s="21" t="s">
        <v>129</v>
      </c>
      <c r="C81" s="71">
        <v>1207</v>
      </c>
      <c r="D81" s="17" t="s">
        <v>686</v>
      </c>
      <c r="E81" s="30" t="s">
        <v>687</v>
      </c>
      <c r="F81" s="59"/>
      <c r="G81" s="45">
        <v>59000</v>
      </c>
    </row>
    <row r="82" spans="1:7" x14ac:dyDescent="0.3">
      <c r="A82" s="41">
        <v>45205</v>
      </c>
      <c r="B82" s="21" t="s">
        <v>130</v>
      </c>
      <c r="C82" s="71">
        <v>20911</v>
      </c>
      <c r="D82" s="17" t="s">
        <v>80</v>
      </c>
      <c r="E82" s="30" t="s">
        <v>688</v>
      </c>
      <c r="F82" s="59"/>
      <c r="G82" s="45">
        <v>19500</v>
      </c>
    </row>
    <row r="83" spans="1:7" x14ac:dyDescent="0.3">
      <c r="A83" s="41">
        <v>45205</v>
      </c>
      <c r="B83" s="21" t="s">
        <v>110</v>
      </c>
      <c r="C83" s="21">
        <v>449762</v>
      </c>
      <c r="D83" s="17" t="s">
        <v>83</v>
      </c>
      <c r="E83" s="30" t="s">
        <v>216</v>
      </c>
      <c r="F83" s="59"/>
      <c r="G83" s="45">
        <v>8591.06</v>
      </c>
    </row>
    <row r="84" spans="1:7" x14ac:dyDescent="0.3">
      <c r="A84" s="41">
        <v>45205</v>
      </c>
      <c r="B84" s="21" t="s">
        <v>110</v>
      </c>
      <c r="C84" s="21">
        <v>151689</v>
      </c>
      <c r="D84" s="17" t="s">
        <v>83</v>
      </c>
      <c r="E84" s="30" t="s">
        <v>647</v>
      </c>
      <c r="F84" s="59"/>
      <c r="G84" s="45">
        <v>4203.46</v>
      </c>
    </row>
    <row r="85" spans="1:7" x14ac:dyDescent="0.3">
      <c r="A85" s="41">
        <v>45205</v>
      </c>
      <c r="B85" s="21" t="s">
        <v>110</v>
      </c>
      <c r="C85" s="21">
        <v>449249</v>
      </c>
      <c r="D85" s="17" t="s">
        <v>83</v>
      </c>
      <c r="E85" s="30" t="s">
        <v>216</v>
      </c>
      <c r="F85" s="59"/>
      <c r="G85" s="45">
        <v>148.54</v>
      </c>
    </row>
    <row r="86" spans="1:7" x14ac:dyDescent="0.3">
      <c r="A86" s="41">
        <v>45205</v>
      </c>
      <c r="B86" s="21" t="s">
        <v>193</v>
      </c>
      <c r="C86" s="71">
        <v>303</v>
      </c>
      <c r="D86" s="17" t="s">
        <v>82</v>
      </c>
      <c r="E86" s="30" t="s">
        <v>252</v>
      </c>
      <c r="F86" s="59"/>
      <c r="G86" s="45">
        <v>8661.14</v>
      </c>
    </row>
    <row r="87" spans="1:7" x14ac:dyDescent="0.3">
      <c r="A87" s="41">
        <v>45205</v>
      </c>
      <c r="B87" s="21" t="s">
        <v>135</v>
      </c>
      <c r="C87" s="21">
        <v>3554</v>
      </c>
      <c r="D87" s="17" t="s">
        <v>82</v>
      </c>
      <c r="E87" s="30" t="s">
        <v>689</v>
      </c>
      <c r="F87" s="59"/>
      <c r="G87" s="45">
        <v>6335</v>
      </c>
    </row>
    <row r="88" spans="1:7" x14ac:dyDescent="0.3">
      <c r="A88" s="41">
        <v>45205</v>
      </c>
      <c r="B88" s="21" t="s">
        <v>690</v>
      </c>
      <c r="C88" s="71">
        <v>80529</v>
      </c>
      <c r="D88" s="17" t="s">
        <v>78</v>
      </c>
      <c r="E88" s="30" t="s">
        <v>691</v>
      </c>
      <c r="F88" s="46"/>
      <c r="G88" s="45">
        <v>69064.320000000007</v>
      </c>
    </row>
    <row r="89" spans="1:7" x14ac:dyDescent="0.3">
      <c r="A89" s="41">
        <v>45205</v>
      </c>
      <c r="B89" s="21" t="s">
        <v>190</v>
      </c>
      <c r="C89" s="71">
        <v>214</v>
      </c>
      <c r="D89" s="19" t="s">
        <v>74</v>
      </c>
      <c r="E89" s="34" t="s">
        <v>692</v>
      </c>
      <c r="F89" s="46"/>
      <c r="G89" s="45">
        <v>7460</v>
      </c>
    </row>
    <row r="90" spans="1:7" x14ac:dyDescent="0.3">
      <c r="A90" s="41">
        <v>45205</v>
      </c>
      <c r="B90" s="21" t="s">
        <v>117</v>
      </c>
      <c r="C90" s="71">
        <v>332</v>
      </c>
      <c r="D90" s="17" t="s">
        <v>74</v>
      </c>
      <c r="E90" s="30" t="s">
        <v>693</v>
      </c>
      <c r="F90" s="59"/>
      <c r="G90" s="45">
        <v>8500</v>
      </c>
    </row>
    <row r="91" spans="1:7" x14ac:dyDescent="0.3">
      <c r="A91" s="40">
        <v>45205</v>
      </c>
      <c r="B91" s="21" t="s">
        <v>124</v>
      </c>
      <c r="C91" s="71">
        <v>100</v>
      </c>
      <c r="D91" s="17" t="s">
        <v>686</v>
      </c>
      <c r="E91" s="30" t="s">
        <v>694</v>
      </c>
      <c r="F91" s="79"/>
      <c r="G91" s="45">
        <v>320314.87</v>
      </c>
    </row>
    <row r="92" spans="1:7" x14ac:dyDescent="0.3">
      <c r="A92" s="40">
        <v>45205</v>
      </c>
      <c r="B92" s="21" t="s">
        <v>124</v>
      </c>
      <c r="C92" s="71">
        <v>99</v>
      </c>
      <c r="D92" s="17" t="s">
        <v>74</v>
      </c>
      <c r="E92" s="30" t="s">
        <v>695</v>
      </c>
      <c r="F92" s="79"/>
      <c r="G92" s="45">
        <v>56310</v>
      </c>
    </row>
    <row r="93" spans="1:7" x14ac:dyDescent="0.3">
      <c r="A93" s="41">
        <v>45205</v>
      </c>
      <c r="B93" s="21" t="s">
        <v>103</v>
      </c>
      <c r="C93" s="21" t="s">
        <v>379</v>
      </c>
      <c r="D93" s="17" t="s">
        <v>65</v>
      </c>
      <c r="E93" s="30" t="s">
        <v>217</v>
      </c>
      <c r="F93" s="59"/>
      <c r="G93" s="45">
        <v>11.5</v>
      </c>
    </row>
    <row r="94" spans="1:7" x14ac:dyDescent="0.3">
      <c r="A94" s="40">
        <v>45208</v>
      </c>
      <c r="B94" s="21" t="s">
        <v>103</v>
      </c>
      <c r="C94" s="21" t="s">
        <v>377</v>
      </c>
      <c r="D94" s="17" t="s">
        <v>62</v>
      </c>
      <c r="E94" s="30" t="s">
        <v>204</v>
      </c>
      <c r="F94" s="79">
        <v>12686.97</v>
      </c>
      <c r="G94" s="79"/>
    </row>
    <row r="95" spans="1:7" x14ac:dyDescent="0.3">
      <c r="A95" s="40">
        <v>45208</v>
      </c>
      <c r="B95" s="21" t="s">
        <v>103</v>
      </c>
      <c r="C95" s="21" t="s">
        <v>377</v>
      </c>
      <c r="D95" s="17" t="s">
        <v>62</v>
      </c>
      <c r="E95" s="30" t="s">
        <v>204</v>
      </c>
      <c r="F95" s="79">
        <v>267653.32</v>
      </c>
      <c r="G95" s="79"/>
    </row>
    <row r="96" spans="1:7" x14ac:dyDescent="0.3">
      <c r="A96" s="40">
        <v>45208</v>
      </c>
      <c r="B96" s="21" t="s">
        <v>131</v>
      </c>
      <c r="C96" s="71">
        <v>30</v>
      </c>
      <c r="D96" s="17" t="s">
        <v>74</v>
      </c>
      <c r="E96" s="30" t="s">
        <v>696</v>
      </c>
      <c r="F96" s="79"/>
      <c r="G96" s="45">
        <v>254053.45</v>
      </c>
    </row>
    <row r="97" spans="1:7" x14ac:dyDescent="0.3">
      <c r="A97" s="41">
        <v>45208</v>
      </c>
      <c r="B97" s="21" t="s">
        <v>166</v>
      </c>
      <c r="C97" s="21">
        <v>1852</v>
      </c>
      <c r="D97" s="17" t="s">
        <v>81</v>
      </c>
      <c r="E97" s="30" t="s">
        <v>274</v>
      </c>
      <c r="F97" s="59"/>
      <c r="G97" s="45">
        <v>1387</v>
      </c>
    </row>
    <row r="98" spans="1:7" x14ac:dyDescent="0.3">
      <c r="A98" s="40">
        <v>45208</v>
      </c>
      <c r="B98" s="21" t="s">
        <v>113</v>
      </c>
      <c r="C98" s="71">
        <v>286022</v>
      </c>
      <c r="D98" s="17" t="s">
        <v>72</v>
      </c>
      <c r="E98" s="30" t="s">
        <v>697</v>
      </c>
      <c r="F98" s="78"/>
      <c r="G98" s="45">
        <v>341</v>
      </c>
    </row>
    <row r="99" spans="1:7" x14ac:dyDescent="0.3">
      <c r="A99" s="40">
        <v>45208</v>
      </c>
      <c r="B99" s="21" t="s">
        <v>112</v>
      </c>
      <c r="C99" s="71">
        <v>19441</v>
      </c>
      <c r="D99" s="19" t="s">
        <v>63</v>
      </c>
      <c r="E99" s="30" t="s">
        <v>698</v>
      </c>
      <c r="F99" s="78"/>
      <c r="G99" s="45">
        <v>961.25</v>
      </c>
    </row>
    <row r="100" spans="1:7" x14ac:dyDescent="0.3">
      <c r="A100" s="40">
        <v>45208</v>
      </c>
      <c r="B100" s="21" t="s">
        <v>192</v>
      </c>
      <c r="C100" s="71">
        <v>322782</v>
      </c>
      <c r="D100" s="17" t="s">
        <v>100</v>
      </c>
      <c r="E100" s="30" t="s">
        <v>699</v>
      </c>
      <c r="F100" s="78"/>
      <c r="G100" s="45">
        <v>2372.36</v>
      </c>
    </row>
    <row r="101" spans="1:7" x14ac:dyDescent="0.3">
      <c r="A101" s="41">
        <v>45208</v>
      </c>
      <c r="B101" s="21" t="s">
        <v>111</v>
      </c>
      <c r="C101" s="71">
        <v>249</v>
      </c>
      <c r="D101" s="17" t="s">
        <v>70</v>
      </c>
      <c r="E101" s="30" t="s">
        <v>700</v>
      </c>
      <c r="F101" s="59"/>
      <c r="G101" s="45">
        <v>11500</v>
      </c>
    </row>
    <row r="102" spans="1:7" x14ac:dyDescent="0.3">
      <c r="A102" s="41">
        <v>45208</v>
      </c>
      <c r="B102" s="21" t="s">
        <v>111</v>
      </c>
      <c r="C102" s="71">
        <v>250</v>
      </c>
      <c r="D102" s="17" t="s">
        <v>70</v>
      </c>
      <c r="E102" s="30" t="s">
        <v>701</v>
      </c>
      <c r="F102" s="59"/>
      <c r="G102" s="45">
        <v>270</v>
      </c>
    </row>
    <row r="103" spans="1:7" x14ac:dyDescent="0.3">
      <c r="A103" s="41">
        <v>45208</v>
      </c>
      <c r="B103" s="21" t="s">
        <v>111</v>
      </c>
      <c r="C103" s="71">
        <v>251</v>
      </c>
      <c r="D103" s="17" t="s">
        <v>70</v>
      </c>
      <c r="E103" s="30" t="s">
        <v>702</v>
      </c>
      <c r="F103" s="59"/>
      <c r="G103" s="45">
        <v>5950</v>
      </c>
    </row>
    <row r="104" spans="1:7" x14ac:dyDescent="0.3">
      <c r="A104" s="40">
        <v>45208</v>
      </c>
      <c r="B104" s="21" t="s">
        <v>152</v>
      </c>
      <c r="C104" s="71" t="s">
        <v>384</v>
      </c>
      <c r="D104" s="17" t="s">
        <v>63</v>
      </c>
      <c r="E104" s="30" t="s">
        <v>265</v>
      </c>
      <c r="F104" s="78"/>
      <c r="G104" s="49">
        <v>2207.83</v>
      </c>
    </row>
    <row r="105" spans="1:7" x14ac:dyDescent="0.3">
      <c r="A105" s="41">
        <v>45208</v>
      </c>
      <c r="B105" s="21" t="s">
        <v>135</v>
      </c>
      <c r="C105" s="21">
        <v>3560</v>
      </c>
      <c r="D105" s="17" t="s">
        <v>66</v>
      </c>
      <c r="E105" s="30" t="s">
        <v>226</v>
      </c>
      <c r="F105" s="59"/>
      <c r="G105" s="45">
        <v>1297.4000000000001</v>
      </c>
    </row>
    <row r="106" spans="1:7" x14ac:dyDescent="0.3">
      <c r="A106" s="40">
        <v>45209</v>
      </c>
      <c r="B106" s="21" t="s">
        <v>103</v>
      </c>
      <c r="C106" s="21" t="s">
        <v>377</v>
      </c>
      <c r="D106" s="17" t="s">
        <v>62</v>
      </c>
      <c r="E106" s="30" t="s">
        <v>204</v>
      </c>
      <c r="F106" s="44">
        <v>55530.67</v>
      </c>
      <c r="G106" s="44"/>
    </row>
    <row r="107" spans="1:7" x14ac:dyDescent="0.3">
      <c r="A107" s="40">
        <v>45209</v>
      </c>
      <c r="B107" s="21" t="s">
        <v>103</v>
      </c>
      <c r="C107" s="21" t="s">
        <v>377</v>
      </c>
      <c r="D107" s="17" t="s">
        <v>629</v>
      </c>
      <c r="E107" s="30" t="s">
        <v>703</v>
      </c>
      <c r="F107" s="44">
        <v>1611.08</v>
      </c>
      <c r="G107" s="44"/>
    </row>
    <row r="108" spans="1:7" x14ac:dyDescent="0.3">
      <c r="A108" s="40">
        <v>45209</v>
      </c>
      <c r="B108" s="21" t="s">
        <v>103</v>
      </c>
      <c r="C108" s="21" t="s">
        <v>377</v>
      </c>
      <c r="D108" s="17" t="s">
        <v>629</v>
      </c>
      <c r="E108" s="30" t="s">
        <v>704</v>
      </c>
      <c r="F108" s="44">
        <v>2827.35</v>
      </c>
      <c r="G108" s="44"/>
    </row>
    <row r="109" spans="1:7" x14ac:dyDescent="0.3">
      <c r="A109" s="40">
        <v>45209</v>
      </c>
      <c r="B109" s="21" t="s">
        <v>103</v>
      </c>
      <c r="C109" s="21" t="s">
        <v>377</v>
      </c>
      <c r="D109" s="17" t="s">
        <v>629</v>
      </c>
      <c r="E109" s="30" t="s">
        <v>705</v>
      </c>
      <c r="F109" s="44">
        <v>3409.52</v>
      </c>
      <c r="G109" s="44"/>
    </row>
    <row r="110" spans="1:7" x14ac:dyDescent="0.3">
      <c r="A110" s="40">
        <v>45209</v>
      </c>
      <c r="B110" s="21" t="s">
        <v>103</v>
      </c>
      <c r="C110" s="21" t="s">
        <v>377</v>
      </c>
      <c r="D110" s="17" t="s">
        <v>629</v>
      </c>
      <c r="E110" s="30" t="s">
        <v>706</v>
      </c>
      <c r="F110" s="44">
        <v>70.27</v>
      </c>
      <c r="G110" s="44"/>
    </row>
    <row r="111" spans="1:7" x14ac:dyDescent="0.3">
      <c r="A111" s="40">
        <v>45209</v>
      </c>
      <c r="B111" s="21" t="s">
        <v>103</v>
      </c>
      <c r="C111" s="21" t="s">
        <v>377</v>
      </c>
      <c r="D111" s="17" t="s">
        <v>629</v>
      </c>
      <c r="E111" s="30" t="s">
        <v>707</v>
      </c>
      <c r="F111" s="44">
        <v>205.18</v>
      </c>
      <c r="G111" s="44"/>
    </row>
    <row r="112" spans="1:7" x14ac:dyDescent="0.3">
      <c r="A112" s="40">
        <v>45209</v>
      </c>
      <c r="B112" s="21" t="s">
        <v>103</v>
      </c>
      <c r="C112" s="21" t="s">
        <v>377</v>
      </c>
      <c r="D112" s="17" t="s">
        <v>629</v>
      </c>
      <c r="E112" s="30" t="s">
        <v>708</v>
      </c>
      <c r="F112" s="44">
        <v>5192.17</v>
      </c>
      <c r="G112" s="44"/>
    </row>
    <row r="113" spans="1:7" x14ac:dyDescent="0.3">
      <c r="A113" s="40">
        <v>45209</v>
      </c>
      <c r="B113" s="21" t="s">
        <v>103</v>
      </c>
      <c r="C113" s="21" t="s">
        <v>377</v>
      </c>
      <c r="D113" s="17" t="s">
        <v>629</v>
      </c>
      <c r="E113" s="30" t="s">
        <v>709</v>
      </c>
      <c r="F113" s="44">
        <v>3040.92</v>
      </c>
      <c r="G113" s="44"/>
    </row>
    <row r="114" spans="1:7" x14ac:dyDescent="0.3">
      <c r="A114" s="40">
        <v>45209</v>
      </c>
      <c r="B114" s="21" t="s">
        <v>103</v>
      </c>
      <c r="C114" s="21" t="s">
        <v>377</v>
      </c>
      <c r="D114" s="17" t="s">
        <v>629</v>
      </c>
      <c r="E114" s="30" t="s">
        <v>219</v>
      </c>
      <c r="F114" s="44">
        <v>14536.9</v>
      </c>
      <c r="G114" s="44"/>
    </row>
    <row r="115" spans="1:7" x14ac:dyDescent="0.3">
      <c r="A115" s="41">
        <v>45209</v>
      </c>
      <c r="B115" s="23" t="s">
        <v>157</v>
      </c>
      <c r="C115" s="71">
        <v>1453690</v>
      </c>
      <c r="D115" s="17" t="s">
        <v>85</v>
      </c>
      <c r="E115" s="34" t="s">
        <v>710</v>
      </c>
      <c r="F115" s="59"/>
      <c r="G115" s="45">
        <v>9708.99</v>
      </c>
    </row>
    <row r="116" spans="1:7" x14ac:dyDescent="0.3">
      <c r="A116" s="41">
        <v>45209</v>
      </c>
      <c r="B116" s="21" t="s">
        <v>154</v>
      </c>
      <c r="C116" s="81" t="s">
        <v>711</v>
      </c>
      <c r="D116" s="17" t="s">
        <v>81</v>
      </c>
      <c r="E116" s="30" t="s">
        <v>250</v>
      </c>
      <c r="F116" s="59"/>
      <c r="G116" s="45">
        <v>3902.67</v>
      </c>
    </row>
    <row r="117" spans="1:7" x14ac:dyDescent="0.3">
      <c r="A117" s="41">
        <v>45209</v>
      </c>
      <c r="B117" s="21" t="s">
        <v>143</v>
      </c>
      <c r="C117" s="71">
        <v>2314</v>
      </c>
      <c r="D117" s="17" t="s">
        <v>78</v>
      </c>
      <c r="E117" s="30" t="s">
        <v>712</v>
      </c>
      <c r="F117" s="59"/>
      <c r="G117" s="45">
        <v>1437.33</v>
      </c>
    </row>
    <row r="118" spans="1:7" x14ac:dyDescent="0.3">
      <c r="A118" s="41">
        <v>45209</v>
      </c>
      <c r="B118" s="21" t="s">
        <v>175</v>
      </c>
      <c r="C118" s="21">
        <v>13749</v>
      </c>
      <c r="D118" s="17" t="s">
        <v>66</v>
      </c>
      <c r="E118" s="30" t="s">
        <v>713</v>
      </c>
      <c r="F118" s="59"/>
      <c r="G118" s="45">
        <v>2411.46</v>
      </c>
    </row>
    <row r="119" spans="1:7" x14ac:dyDescent="0.3">
      <c r="A119" s="40">
        <v>45209</v>
      </c>
      <c r="B119" s="21" t="s">
        <v>179</v>
      </c>
      <c r="C119" s="81" t="s">
        <v>714</v>
      </c>
      <c r="D119" s="17" t="s">
        <v>81</v>
      </c>
      <c r="E119" s="30" t="s">
        <v>250</v>
      </c>
      <c r="F119" s="78"/>
      <c r="G119" s="45">
        <v>1365.05</v>
      </c>
    </row>
    <row r="120" spans="1:7" x14ac:dyDescent="0.3">
      <c r="A120" s="41">
        <v>45209</v>
      </c>
      <c r="B120" s="21" t="s">
        <v>103</v>
      </c>
      <c r="C120" s="21" t="s">
        <v>379</v>
      </c>
      <c r="D120" s="17" t="s">
        <v>65</v>
      </c>
      <c r="E120" s="30" t="s">
        <v>715</v>
      </c>
      <c r="F120" s="59"/>
      <c r="G120" s="45">
        <v>1.07</v>
      </c>
    </row>
    <row r="121" spans="1:7" x14ac:dyDescent="0.3">
      <c r="A121" s="41">
        <v>45209</v>
      </c>
      <c r="B121" s="21" t="s">
        <v>716</v>
      </c>
      <c r="C121" s="21" t="s">
        <v>381</v>
      </c>
      <c r="D121" s="17" t="s">
        <v>76</v>
      </c>
      <c r="E121" s="30" t="s">
        <v>717</v>
      </c>
      <c r="F121" s="59"/>
      <c r="G121" s="45">
        <v>1758.2</v>
      </c>
    </row>
    <row r="122" spans="1:7" x14ac:dyDescent="0.3">
      <c r="A122" s="41">
        <v>45209</v>
      </c>
      <c r="B122" s="21" t="s">
        <v>107</v>
      </c>
      <c r="C122" s="21">
        <v>5416</v>
      </c>
      <c r="D122" s="17" t="s">
        <v>66</v>
      </c>
      <c r="E122" s="30" t="s">
        <v>226</v>
      </c>
      <c r="F122" s="59"/>
      <c r="G122" s="45">
        <v>12.72</v>
      </c>
    </row>
    <row r="123" spans="1:7" x14ac:dyDescent="0.3">
      <c r="A123" s="41">
        <v>45209</v>
      </c>
      <c r="B123" s="21" t="s">
        <v>150</v>
      </c>
      <c r="C123" s="71">
        <v>1051</v>
      </c>
      <c r="D123" s="17" t="s">
        <v>84</v>
      </c>
      <c r="E123" s="30" t="s">
        <v>718</v>
      </c>
      <c r="F123" s="59"/>
      <c r="G123" s="45">
        <v>39225.79</v>
      </c>
    </row>
    <row r="124" spans="1:7" x14ac:dyDescent="0.3">
      <c r="A124" s="41">
        <v>45209</v>
      </c>
      <c r="B124" s="21" t="s">
        <v>716</v>
      </c>
      <c r="C124" s="21" t="s">
        <v>381</v>
      </c>
      <c r="D124" s="17" t="s">
        <v>76</v>
      </c>
      <c r="E124" s="30" t="s">
        <v>719</v>
      </c>
      <c r="F124" s="59"/>
      <c r="G124" s="45">
        <v>2827.35</v>
      </c>
    </row>
    <row r="125" spans="1:7" x14ac:dyDescent="0.3">
      <c r="A125" s="41">
        <v>45209</v>
      </c>
      <c r="B125" s="21" t="s">
        <v>716</v>
      </c>
      <c r="C125" s="21" t="s">
        <v>381</v>
      </c>
      <c r="D125" s="17" t="s">
        <v>76</v>
      </c>
      <c r="E125" s="30" t="s">
        <v>720</v>
      </c>
      <c r="F125" s="59"/>
      <c r="G125" s="45">
        <v>3900.87</v>
      </c>
    </row>
    <row r="126" spans="1:7" x14ac:dyDescent="0.3">
      <c r="A126" s="41">
        <v>45209</v>
      </c>
      <c r="B126" s="21" t="s">
        <v>196</v>
      </c>
      <c r="C126" s="21">
        <v>1829</v>
      </c>
      <c r="D126" s="17" t="s">
        <v>66</v>
      </c>
      <c r="E126" s="30" t="s">
        <v>226</v>
      </c>
      <c r="F126" s="59"/>
      <c r="G126" s="45">
        <v>3629.48</v>
      </c>
    </row>
    <row r="127" spans="1:7" x14ac:dyDescent="0.3">
      <c r="A127" s="41">
        <v>45209</v>
      </c>
      <c r="B127" s="21" t="s">
        <v>107</v>
      </c>
      <c r="C127" s="21">
        <v>5389</v>
      </c>
      <c r="D127" s="17" t="s">
        <v>66</v>
      </c>
      <c r="E127" s="30" t="s">
        <v>226</v>
      </c>
      <c r="F127" s="59"/>
      <c r="G127" s="45">
        <v>1902.75</v>
      </c>
    </row>
    <row r="128" spans="1:7" x14ac:dyDescent="0.3">
      <c r="A128" s="41">
        <v>45209</v>
      </c>
      <c r="B128" s="21" t="s">
        <v>473</v>
      </c>
      <c r="C128" s="21" t="s">
        <v>382</v>
      </c>
      <c r="D128" s="17" t="s">
        <v>76</v>
      </c>
      <c r="E128" s="30" t="s">
        <v>721</v>
      </c>
      <c r="F128" s="59"/>
      <c r="G128" s="45">
        <v>70.27</v>
      </c>
    </row>
    <row r="129" spans="1:7" x14ac:dyDescent="0.3">
      <c r="A129" s="41">
        <v>45209</v>
      </c>
      <c r="B129" s="21" t="s">
        <v>473</v>
      </c>
      <c r="C129" s="21" t="s">
        <v>382</v>
      </c>
      <c r="D129" s="17" t="s">
        <v>76</v>
      </c>
      <c r="E129" s="30" t="s">
        <v>722</v>
      </c>
      <c r="F129" s="59"/>
      <c r="G129" s="45">
        <v>205.18</v>
      </c>
    </row>
    <row r="130" spans="1:7" x14ac:dyDescent="0.3">
      <c r="A130" s="41">
        <v>45209</v>
      </c>
      <c r="B130" s="21" t="s">
        <v>473</v>
      </c>
      <c r="C130" s="21" t="s">
        <v>382</v>
      </c>
      <c r="D130" s="17" t="s">
        <v>76</v>
      </c>
      <c r="E130" s="30" t="s">
        <v>723</v>
      </c>
      <c r="F130" s="59"/>
      <c r="G130" s="45">
        <v>5192.17</v>
      </c>
    </row>
    <row r="131" spans="1:7" x14ac:dyDescent="0.3">
      <c r="A131" s="41">
        <v>45209</v>
      </c>
      <c r="B131" s="23" t="s">
        <v>157</v>
      </c>
      <c r="C131" s="71">
        <v>1453690</v>
      </c>
      <c r="D131" s="17" t="s">
        <v>85</v>
      </c>
      <c r="E131" s="34" t="s">
        <v>710</v>
      </c>
      <c r="F131" s="59"/>
      <c r="G131" s="45">
        <v>4827.91</v>
      </c>
    </row>
    <row r="132" spans="1:7" x14ac:dyDescent="0.3">
      <c r="A132" s="41">
        <v>45209</v>
      </c>
      <c r="B132" s="21" t="s">
        <v>716</v>
      </c>
      <c r="C132" s="21" t="s">
        <v>381</v>
      </c>
      <c r="D132" s="17" t="s">
        <v>76</v>
      </c>
      <c r="E132" s="30" t="s">
        <v>724</v>
      </c>
      <c r="F132" s="59"/>
      <c r="G132" s="45">
        <v>3756.3</v>
      </c>
    </row>
    <row r="133" spans="1:7" x14ac:dyDescent="0.3">
      <c r="A133" s="41">
        <v>45209</v>
      </c>
      <c r="B133" s="21" t="s">
        <v>103</v>
      </c>
      <c r="C133" s="21" t="s">
        <v>379</v>
      </c>
      <c r="D133" s="17" t="s">
        <v>65</v>
      </c>
      <c r="E133" s="30" t="s">
        <v>217</v>
      </c>
      <c r="F133" s="59"/>
      <c r="G133" s="45">
        <v>16.099999999999998</v>
      </c>
    </row>
    <row r="134" spans="1:7" x14ac:dyDescent="0.3">
      <c r="A134" s="41">
        <v>45209</v>
      </c>
      <c r="B134" s="27" t="s">
        <v>153</v>
      </c>
      <c r="C134" s="82">
        <v>2943286</v>
      </c>
      <c r="D134" s="19" t="s">
        <v>72</v>
      </c>
      <c r="E134" s="34" t="s">
        <v>266</v>
      </c>
      <c r="F134" s="59"/>
      <c r="G134" s="45">
        <v>272.39999999999998</v>
      </c>
    </row>
    <row r="135" spans="1:7" x14ac:dyDescent="0.3">
      <c r="A135" s="40">
        <v>45210</v>
      </c>
      <c r="B135" s="21" t="s">
        <v>103</v>
      </c>
      <c r="C135" s="21" t="s">
        <v>377</v>
      </c>
      <c r="D135" s="17" t="s">
        <v>62</v>
      </c>
      <c r="E135" s="30" t="s">
        <v>725</v>
      </c>
      <c r="F135" s="44">
        <v>19535.259999999998</v>
      </c>
      <c r="G135" s="44"/>
    </row>
    <row r="136" spans="1:7" x14ac:dyDescent="0.3">
      <c r="A136" s="40">
        <v>45210</v>
      </c>
      <c r="B136" s="21" t="s">
        <v>103</v>
      </c>
      <c r="C136" s="21" t="s">
        <v>377</v>
      </c>
      <c r="D136" s="17" t="s">
        <v>629</v>
      </c>
      <c r="E136" s="30" t="s">
        <v>726</v>
      </c>
      <c r="F136" s="44">
        <v>2255.69</v>
      </c>
      <c r="G136" s="44"/>
    </row>
    <row r="137" spans="1:7" x14ac:dyDescent="0.3">
      <c r="A137" s="40">
        <v>45210</v>
      </c>
      <c r="B137" s="21" t="s">
        <v>103</v>
      </c>
      <c r="C137" s="21" t="s">
        <v>377</v>
      </c>
      <c r="D137" s="17" t="s">
        <v>629</v>
      </c>
      <c r="E137" s="30" t="s">
        <v>727</v>
      </c>
      <c r="F137" s="44">
        <v>2004.57</v>
      </c>
      <c r="G137" s="44"/>
    </row>
    <row r="138" spans="1:7" x14ac:dyDescent="0.3">
      <c r="A138" s="40">
        <v>45210</v>
      </c>
      <c r="B138" s="21" t="s">
        <v>103</v>
      </c>
      <c r="C138" s="21" t="s">
        <v>377</v>
      </c>
      <c r="D138" s="17" t="s">
        <v>78</v>
      </c>
      <c r="E138" s="30" t="s">
        <v>728</v>
      </c>
      <c r="F138" s="44">
        <v>1475</v>
      </c>
      <c r="G138" s="44"/>
    </row>
    <row r="139" spans="1:7" x14ac:dyDescent="0.3">
      <c r="A139" s="41">
        <v>45210</v>
      </c>
      <c r="B139" s="23" t="s">
        <v>108</v>
      </c>
      <c r="C139" s="71" t="s">
        <v>416</v>
      </c>
      <c r="D139" s="17" t="s">
        <v>67</v>
      </c>
      <c r="E139" s="30" t="s">
        <v>729</v>
      </c>
      <c r="F139" s="59"/>
      <c r="G139" s="45">
        <v>241.82</v>
      </c>
    </row>
    <row r="140" spans="1:7" x14ac:dyDescent="0.3">
      <c r="A140" s="41">
        <v>45210</v>
      </c>
      <c r="B140" s="21" t="s">
        <v>174</v>
      </c>
      <c r="C140" s="21">
        <v>2460</v>
      </c>
      <c r="D140" s="17" t="s">
        <v>91</v>
      </c>
      <c r="E140" s="30" t="s">
        <v>419</v>
      </c>
      <c r="F140" s="59"/>
      <c r="G140" s="45">
        <v>1085.3</v>
      </c>
    </row>
    <row r="141" spans="1:7" x14ac:dyDescent="0.3">
      <c r="A141" s="41">
        <v>45210</v>
      </c>
      <c r="B141" s="21" t="s">
        <v>174</v>
      </c>
      <c r="C141" s="21">
        <v>2461</v>
      </c>
      <c r="D141" s="17" t="s">
        <v>91</v>
      </c>
      <c r="E141" s="30" t="s">
        <v>419</v>
      </c>
      <c r="F141" s="59"/>
      <c r="G141" s="45">
        <v>1973.9</v>
      </c>
    </row>
    <row r="142" spans="1:7" x14ac:dyDescent="0.3">
      <c r="A142" s="41">
        <v>45210</v>
      </c>
      <c r="B142" s="21" t="s">
        <v>114</v>
      </c>
      <c r="C142" s="21">
        <v>181709</v>
      </c>
      <c r="D142" s="17" t="s">
        <v>68</v>
      </c>
      <c r="E142" s="30" t="s">
        <v>419</v>
      </c>
      <c r="F142" s="59"/>
      <c r="G142" s="45">
        <v>2288.96</v>
      </c>
    </row>
    <row r="143" spans="1:7" x14ac:dyDescent="0.3">
      <c r="A143" s="41">
        <v>45210</v>
      </c>
      <c r="B143" s="21" t="s">
        <v>103</v>
      </c>
      <c r="C143" s="21" t="s">
        <v>379</v>
      </c>
      <c r="D143" s="17" t="s">
        <v>65</v>
      </c>
      <c r="E143" s="30" t="s">
        <v>715</v>
      </c>
      <c r="F143" s="59"/>
      <c r="G143" s="45">
        <v>6.42</v>
      </c>
    </row>
    <row r="144" spans="1:7" x14ac:dyDescent="0.3">
      <c r="A144" s="40">
        <v>45210</v>
      </c>
      <c r="B144" s="21" t="s">
        <v>149</v>
      </c>
      <c r="C144" s="71">
        <v>91</v>
      </c>
      <c r="D144" s="17" t="s">
        <v>63</v>
      </c>
      <c r="E144" s="33" t="s">
        <v>262</v>
      </c>
      <c r="F144" s="79"/>
      <c r="G144" s="45">
        <v>2500</v>
      </c>
    </row>
    <row r="145" spans="1:7" x14ac:dyDescent="0.3">
      <c r="A145" s="41">
        <v>45210</v>
      </c>
      <c r="B145" s="21" t="s">
        <v>107</v>
      </c>
      <c r="C145" s="21">
        <v>5415</v>
      </c>
      <c r="D145" s="17" t="s">
        <v>82</v>
      </c>
      <c r="E145" s="30" t="s">
        <v>252</v>
      </c>
      <c r="F145" s="59"/>
      <c r="G145" s="45">
        <v>718</v>
      </c>
    </row>
    <row r="146" spans="1:7" x14ac:dyDescent="0.3">
      <c r="A146" s="41">
        <v>45210</v>
      </c>
      <c r="B146" s="21" t="s">
        <v>196</v>
      </c>
      <c r="C146" s="21">
        <v>1816</v>
      </c>
      <c r="D146" s="17" t="s">
        <v>66</v>
      </c>
      <c r="E146" s="30" t="s">
        <v>730</v>
      </c>
      <c r="F146" s="59"/>
      <c r="G146" s="45">
        <v>1730</v>
      </c>
    </row>
    <row r="147" spans="1:7" x14ac:dyDescent="0.3">
      <c r="A147" s="41">
        <v>45210</v>
      </c>
      <c r="B147" s="21" t="s">
        <v>178</v>
      </c>
      <c r="C147" s="21">
        <v>24084</v>
      </c>
      <c r="D147" s="17" t="s">
        <v>78</v>
      </c>
      <c r="E147" s="30" t="s">
        <v>731</v>
      </c>
      <c r="F147" s="59"/>
      <c r="G147" s="45">
        <v>1475</v>
      </c>
    </row>
    <row r="148" spans="1:7" x14ac:dyDescent="0.3">
      <c r="A148" s="41">
        <v>45210</v>
      </c>
      <c r="B148" s="21" t="s">
        <v>716</v>
      </c>
      <c r="C148" s="21" t="s">
        <v>381</v>
      </c>
      <c r="D148" s="17" t="s">
        <v>76</v>
      </c>
      <c r="E148" s="30" t="s">
        <v>732</v>
      </c>
      <c r="F148" s="59"/>
      <c r="G148" s="45">
        <v>2255.69</v>
      </c>
    </row>
    <row r="149" spans="1:7" x14ac:dyDescent="0.3">
      <c r="A149" s="41">
        <v>45210</v>
      </c>
      <c r="B149" s="21" t="s">
        <v>716</v>
      </c>
      <c r="C149" s="21" t="s">
        <v>381</v>
      </c>
      <c r="D149" s="17" t="s">
        <v>76</v>
      </c>
      <c r="E149" s="30" t="s">
        <v>733</v>
      </c>
      <c r="F149" s="59"/>
      <c r="G149" s="45">
        <v>2004.57</v>
      </c>
    </row>
    <row r="150" spans="1:7" x14ac:dyDescent="0.3">
      <c r="A150" s="41">
        <v>45210</v>
      </c>
      <c r="B150" s="23" t="s">
        <v>108</v>
      </c>
      <c r="C150" s="71" t="s">
        <v>416</v>
      </c>
      <c r="D150" s="17" t="s">
        <v>67</v>
      </c>
      <c r="E150" s="30" t="s">
        <v>734</v>
      </c>
      <c r="F150" s="59"/>
      <c r="G150" s="45">
        <v>1362.98</v>
      </c>
    </row>
    <row r="151" spans="1:7" x14ac:dyDescent="0.3">
      <c r="A151" s="41">
        <v>45210</v>
      </c>
      <c r="B151" s="23" t="s">
        <v>108</v>
      </c>
      <c r="C151" s="71" t="s">
        <v>416</v>
      </c>
      <c r="D151" s="17" t="s">
        <v>67</v>
      </c>
      <c r="E151" s="30" t="s">
        <v>735</v>
      </c>
      <c r="F151" s="59"/>
      <c r="G151" s="45">
        <v>99.26</v>
      </c>
    </row>
    <row r="152" spans="1:7" x14ac:dyDescent="0.3">
      <c r="A152" s="41">
        <v>45210</v>
      </c>
      <c r="B152" s="23" t="s">
        <v>108</v>
      </c>
      <c r="C152" s="71" t="s">
        <v>416</v>
      </c>
      <c r="D152" s="17" t="s">
        <v>67</v>
      </c>
      <c r="E152" s="30" t="s">
        <v>729</v>
      </c>
      <c r="F152" s="59"/>
      <c r="G152" s="45">
        <v>2393.3200000000002</v>
      </c>
    </row>
    <row r="153" spans="1:7" x14ac:dyDescent="0.3">
      <c r="A153" s="40">
        <v>45210</v>
      </c>
      <c r="B153" s="23" t="s">
        <v>161</v>
      </c>
      <c r="C153" s="71">
        <v>375</v>
      </c>
      <c r="D153" s="17" t="s">
        <v>82</v>
      </c>
      <c r="E153" s="30" t="s">
        <v>252</v>
      </c>
      <c r="F153" s="78"/>
      <c r="G153" s="45">
        <v>842</v>
      </c>
    </row>
    <row r="154" spans="1:7" x14ac:dyDescent="0.3">
      <c r="A154" s="41">
        <v>45210</v>
      </c>
      <c r="B154" s="21" t="s">
        <v>135</v>
      </c>
      <c r="C154" s="21">
        <v>3565</v>
      </c>
      <c r="D154" s="17" t="s">
        <v>82</v>
      </c>
      <c r="E154" s="30" t="s">
        <v>252</v>
      </c>
      <c r="F154" s="59"/>
      <c r="G154" s="45">
        <v>4279.5</v>
      </c>
    </row>
    <row r="155" spans="1:7" x14ac:dyDescent="0.3">
      <c r="A155" s="41">
        <v>45210</v>
      </c>
      <c r="B155" s="21" t="s">
        <v>103</v>
      </c>
      <c r="C155" s="21" t="s">
        <v>379</v>
      </c>
      <c r="D155" s="17" t="s">
        <v>65</v>
      </c>
      <c r="E155" s="30" t="s">
        <v>217</v>
      </c>
      <c r="F155" s="59"/>
      <c r="G155" s="45">
        <v>13.799999999999999</v>
      </c>
    </row>
    <row r="156" spans="1:7" x14ac:dyDescent="0.3">
      <c r="A156" s="40">
        <v>45212</v>
      </c>
      <c r="B156" s="21" t="s">
        <v>103</v>
      </c>
      <c r="C156" s="21" t="s">
        <v>377</v>
      </c>
      <c r="D156" s="17" t="s">
        <v>62</v>
      </c>
      <c r="E156" s="30" t="s">
        <v>204</v>
      </c>
      <c r="F156" s="44">
        <v>24761.06</v>
      </c>
      <c r="G156" s="45"/>
    </row>
    <row r="157" spans="1:7" x14ac:dyDescent="0.3">
      <c r="A157" s="41">
        <v>45212</v>
      </c>
      <c r="B157" s="21" t="s">
        <v>110</v>
      </c>
      <c r="C157" s="21">
        <v>447415</v>
      </c>
      <c r="D157" s="17" t="s">
        <v>83</v>
      </c>
      <c r="E157" s="30" t="s">
        <v>736</v>
      </c>
      <c r="F157" s="59"/>
      <c r="G157" s="45">
        <v>1025.58</v>
      </c>
    </row>
    <row r="158" spans="1:7" x14ac:dyDescent="0.3">
      <c r="A158" s="41">
        <v>45212</v>
      </c>
      <c r="B158" s="21" t="s">
        <v>142</v>
      </c>
      <c r="C158" s="21">
        <v>178</v>
      </c>
      <c r="D158" s="17" t="s">
        <v>68</v>
      </c>
      <c r="E158" s="30" t="s">
        <v>419</v>
      </c>
      <c r="F158" s="59"/>
      <c r="G158" s="45">
        <v>1200.92</v>
      </c>
    </row>
    <row r="159" spans="1:7" x14ac:dyDescent="0.3">
      <c r="A159" s="40">
        <v>45212</v>
      </c>
      <c r="B159" s="23" t="s">
        <v>136</v>
      </c>
      <c r="C159" s="71">
        <v>666</v>
      </c>
      <c r="D159" s="17" t="s">
        <v>66</v>
      </c>
      <c r="E159" s="30" t="s">
        <v>226</v>
      </c>
      <c r="F159" s="78"/>
      <c r="G159" s="45">
        <v>4913.8599999999997</v>
      </c>
    </row>
    <row r="160" spans="1:7" x14ac:dyDescent="0.3">
      <c r="A160" s="40">
        <v>45212</v>
      </c>
      <c r="B160" s="23" t="s">
        <v>161</v>
      </c>
      <c r="C160" s="71">
        <v>380</v>
      </c>
      <c r="D160" s="17" t="s">
        <v>82</v>
      </c>
      <c r="E160" s="30" t="s">
        <v>252</v>
      </c>
      <c r="F160" s="78"/>
      <c r="G160" s="45">
        <v>3499.72</v>
      </c>
    </row>
    <row r="161" spans="1:7" x14ac:dyDescent="0.3">
      <c r="A161" s="41">
        <v>45212</v>
      </c>
      <c r="B161" s="21" t="s">
        <v>196</v>
      </c>
      <c r="C161" s="21">
        <v>1815</v>
      </c>
      <c r="D161" s="17" t="s">
        <v>66</v>
      </c>
      <c r="E161" s="30" t="s">
        <v>730</v>
      </c>
      <c r="F161" s="59"/>
      <c r="G161" s="45">
        <v>87.56</v>
      </c>
    </row>
    <row r="162" spans="1:7" x14ac:dyDescent="0.3">
      <c r="A162" s="41">
        <v>45212</v>
      </c>
      <c r="B162" s="21" t="s">
        <v>196</v>
      </c>
      <c r="C162" s="21">
        <v>1826</v>
      </c>
      <c r="D162" s="17" t="s">
        <v>66</v>
      </c>
      <c r="E162" s="30" t="s">
        <v>730</v>
      </c>
      <c r="F162" s="59"/>
      <c r="G162" s="45">
        <v>14028.82</v>
      </c>
    </row>
    <row r="163" spans="1:7" x14ac:dyDescent="0.3">
      <c r="A163" s="41">
        <v>45212</v>
      </c>
      <c r="B163" s="21" t="s">
        <v>103</v>
      </c>
      <c r="C163" s="21" t="s">
        <v>379</v>
      </c>
      <c r="D163" s="17" t="s">
        <v>65</v>
      </c>
      <c r="E163" s="30" t="s">
        <v>217</v>
      </c>
      <c r="F163" s="59"/>
      <c r="G163" s="45">
        <v>4.5999999999999996</v>
      </c>
    </row>
    <row r="164" spans="1:7" x14ac:dyDescent="0.3">
      <c r="A164" s="40">
        <v>45215</v>
      </c>
      <c r="B164" s="21" t="s">
        <v>103</v>
      </c>
      <c r="C164" s="21" t="s">
        <v>377</v>
      </c>
      <c r="D164" s="17" t="s">
        <v>62</v>
      </c>
      <c r="E164" s="30" t="s">
        <v>204</v>
      </c>
      <c r="F164" s="44">
        <v>67471.399999999994</v>
      </c>
      <c r="G164" s="44"/>
    </row>
    <row r="165" spans="1:7" x14ac:dyDescent="0.3">
      <c r="A165" s="41">
        <v>45215</v>
      </c>
      <c r="B165" s="21" t="s">
        <v>174</v>
      </c>
      <c r="C165" s="21">
        <v>2547</v>
      </c>
      <c r="D165" s="17" t="s">
        <v>91</v>
      </c>
      <c r="E165" s="30" t="s">
        <v>419</v>
      </c>
      <c r="F165" s="59"/>
      <c r="G165" s="45">
        <v>119.56</v>
      </c>
    </row>
    <row r="166" spans="1:7" x14ac:dyDescent="0.3">
      <c r="A166" s="41">
        <v>45215</v>
      </c>
      <c r="B166" s="21" t="s">
        <v>110</v>
      </c>
      <c r="C166" s="21">
        <v>447697</v>
      </c>
      <c r="D166" s="17" t="s">
        <v>83</v>
      </c>
      <c r="E166" s="30" t="s">
        <v>736</v>
      </c>
      <c r="F166" s="59"/>
      <c r="G166" s="45">
        <v>40.83</v>
      </c>
    </row>
    <row r="167" spans="1:7" x14ac:dyDescent="0.3">
      <c r="A167" s="41">
        <v>45215</v>
      </c>
      <c r="B167" s="21" t="s">
        <v>168</v>
      </c>
      <c r="C167" s="71">
        <v>4399</v>
      </c>
      <c r="D167" s="17" t="s">
        <v>78</v>
      </c>
      <c r="E167" s="30" t="s">
        <v>737</v>
      </c>
      <c r="F167" s="59"/>
      <c r="G167" s="45">
        <v>1800</v>
      </c>
    </row>
    <row r="168" spans="1:7" x14ac:dyDescent="0.3">
      <c r="A168" s="41">
        <v>45215</v>
      </c>
      <c r="B168" s="21" t="s">
        <v>169</v>
      </c>
      <c r="C168" s="71">
        <v>613246006</v>
      </c>
      <c r="D168" s="17" t="s">
        <v>88</v>
      </c>
      <c r="E168" s="30" t="s">
        <v>738</v>
      </c>
      <c r="F168" s="46"/>
      <c r="G168" s="49">
        <v>1500</v>
      </c>
    </row>
    <row r="169" spans="1:7" x14ac:dyDescent="0.3">
      <c r="A169" s="41">
        <v>45215</v>
      </c>
      <c r="B169" s="21" t="s">
        <v>170</v>
      </c>
      <c r="C169" s="71">
        <v>5866508</v>
      </c>
      <c r="D169" s="17" t="s">
        <v>89</v>
      </c>
      <c r="E169" s="30" t="s">
        <v>739</v>
      </c>
      <c r="F169" s="59"/>
      <c r="G169" s="45">
        <v>6792.22</v>
      </c>
    </row>
    <row r="170" spans="1:7" x14ac:dyDescent="0.3">
      <c r="A170" s="41">
        <v>45215</v>
      </c>
      <c r="B170" s="21" t="s">
        <v>177</v>
      </c>
      <c r="C170" s="21">
        <v>7850482</v>
      </c>
      <c r="D170" s="17" t="s">
        <v>68</v>
      </c>
      <c r="E170" s="30" t="s">
        <v>251</v>
      </c>
      <c r="F170" s="46"/>
      <c r="G170" s="45">
        <v>1205.3</v>
      </c>
    </row>
    <row r="171" spans="1:7" x14ac:dyDescent="0.3">
      <c r="A171" s="41">
        <v>45215</v>
      </c>
      <c r="B171" s="21" t="s">
        <v>174</v>
      </c>
      <c r="C171" s="21">
        <v>2578</v>
      </c>
      <c r="D171" s="17" t="s">
        <v>91</v>
      </c>
      <c r="E171" s="30" t="s">
        <v>419</v>
      </c>
      <c r="F171" s="59"/>
      <c r="G171" s="45">
        <v>2192.4</v>
      </c>
    </row>
    <row r="172" spans="1:7" x14ac:dyDescent="0.3">
      <c r="A172" s="41">
        <v>45215</v>
      </c>
      <c r="B172" s="21" t="s">
        <v>483</v>
      </c>
      <c r="C172" s="71">
        <v>202300103</v>
      </c>
      <c r="D172" s="17" t="s">
        <v>63</v>
      </c>
      <c r="E172" s="30" t="s">
        <v>740</v>
      </c>
      <c r="F172" s="59"/>
      <c r="G172" s="46">
        <v>5100</v>
      </c>
    </row>
    <row r="173" spans="1:7" x14ac:dyDescent="0.3">
      <c r="A173" s="41">
        <v>45215</v>
      </c>
      <c r="B173" s="21" t="s">
        <v>174</v>
      </c>
      <c r="C173" s="21">
        <v>2581</v>
      </c>
      <c r="D173" s="17" t="s">
        <v>66</v>
      </c>
      <c r="E173" s="30" t="s">
        <v>226</v>
      </c>
      <c r="F173" s="59"/>
      <c r="G173" s="45">
        <v>610.38</v>
      </c>
    </row>
    <row r="174" spans="1:7" x14ac:dyDescent="0.3">
      <c r="A174" s="41">
        <v>45215</v>
      </c>
      <c r="B174" s="21" t="s">
        <v>396</v>
      </c>
      <c r="C174" s="71">
        <v>8451896903</v>
      </c>
      <c r="D174" s="17" t="s">
        <v>63</v>
      </c>
      <c r="E174" s="30" t="s">
        <v>741</v>
      </c>
      <c r="F174" s="59"/>
      <c r="G174" s="45">
        <v>304.99</v>
      </c>
    </row>
    <row r="175" spans="1:7" x14ac:dyDescent="0.3">
      <c r="A175" s="40">
        <v>45215</v>
      </c>
      <c r="B175" s="21" t="s">
        <v>171</v>
      </c>
      <c r="C175" s="71">
        <v>45484014</v>
      </c>
      <c r="D175" s="19" t="s">
        <v>63</v>
      </c>
      <c r="E175" s="30" t="s">
        <v>742</v>
      </c>
      <c r="F175" s="78"/>
      <c r="G175" s="45">
        <v>1580.85</v>
      </c>
    </row>
    <row r="176" spans="1:7" x14ac:dyDescent="0.3">
      <c r="A176" s="40">
        <v>45215</v>
      </c>
      <c r="B176" s="21" t="s">
        <v>194</v>
      </c>
      <c r="C176" s="21">
        <v>16</v>
      </c>
      <c r="D176" s="17" t="s">
        <v>63</v>
      </c>
      <c r="E176" s="30" t="s">
        <v>743</v>
      </c>
      <c r="F176" s="79"/>
      <c r="G176" s="45">
        <v>1950</v>
      </c>
    </row>
    <row r="177" spans="1:7" x14ac:dyDescent="0.3">
      <c r="A177" s="40">
        <v>45215</v>
      </c>
      <c r="B177" s="21" t="s">
        <v>194</v>
      </c>
      <c r="C177" s="21">
        <v>22</v>
      </c>
      <c r="D177" s="17" t="s">
        <v>63</v>
      </c>
      <c r="E177" s="30" t="s">
        <v>744</v>
      </c>
      <c r="F177" s="79"/>
      <c r="G177" s="46">
        <v>650</v>
      </c>
    </row>
    <row r="178" spans="1:7" x14ac:dyDescent="0.3">
      <c r="A178" s="41">
        <v>45215</v>
      </c>
      <c r="B178" s="21" t="s">
        <v>137</v>
      </c>
      <c r="C178" s="21">
        <v>153</v>
      </c>
      <c r="D178" s="17" t="s">
        <v>82</v>
      </c>
      <c r="E178" s="30" t="s">
        <v>252</v>
      </c>
      <c r="F178" s="59"/>
      <c r="G178" s="45">
        <v>3467</v>
      </c>
    </row>
    <row r="179" spans="1:7" x14ac:dyDescent="0.3">
      <c r="A179" s="41">
        <v>45215</v>
      </c>
      <c r="B179" s="21" t="s">
        <v>118</v>
      </c>
      <c r="C179" s="71">
        <v>1418</v>
      </c>
      <c r="D179" s="17" t="s">
        <v>75</v>
      </c>
      <c r="E179" s="30" t="s">
        <v>745</v>
      </c>
      <c r="F179" s="59"/>
      <c r="G179" s="45">
        <v>4606.25</v>
      </c>
    </row>
    <row r="180" spans="1:7" x14ac:dyDescent="0.3">
      <c r="A180" s="40">
        <v>45215</v>
      </c>
      <c r="B180" s="21" t="s">
        <v>426</v>
      </c>
      <c r="C180" s="81" t="s">
        <v>746</v>
      </c>
      <c r="D180" s="17" t="s">
        <v>68</v>
      </c>
      <c r="E180" s="30" t="s">
        <v>251</v>
      </c>
      <c r="F180" s="79"/>
      <c r="G180" s="45">
        <v>1539.19</v>
      </c>
    </row>
    <row r="181" spans="1:7" x14ac:dyDescent="0.3">
      <c r="A181" s="41">
        <v>45215</v>
      </c>
      <c r="B181" s="21" t="s">
        <v>164</v>
      </c>
      <c r="C181" s="71">
        <v>202300000000076</v>
      </c>
      <c r="D181" s="17" t="s">
        <v>86</v>
      </c>
      <c r="E181" s="30" t="s">
        <v>747</v>
      </c>
      <c r="F181" s="59"/>
      <c r="G181" s="45">
        <v>15409.09</v>
      </c>
    </row>
    <row r="182" spans="1:7" x14ac:dyDescent="0.3">
      <c r="A182" s="41">
        <v>45215</v>
      </c>
      <c r="B182" s="21" t="s">
        <v>178</v>
      </c>
      <c r="C182" s="21">
        <v>24084</v>
      </c>
      <c r="D182" s="17" t="s">
        <v>78</v>
      </c>
      <c r="E182" s="30" t="s">
        <v>294</v>
      </c>
      <c r="F182" s="59"/>
      <c r="G182" s="45">
        <v>1475</v>
      </c>
    </row>
    <row r="183" spans="1:7" x14ac:dyDescent="0.3">
      <c r="A183" s="40">
        <v>45215</v>
      </c>
      <c r="B183" s="21" t="s">
        <v>136</v>
      </c>
      <c r="C183" s="71">
        <v>665</v>
      </c>
      <c r="D183" s="17" t="s">
        <v>66</v>
      </c>
      <c r="E183" s="30" t="s">
        <v>226</v>
      </c>
      <c r="F183" s="78"/>
      <c r="G183" s="45">
        <v>200.88</v>
      </c>
    </row>
    <row r="184" spans="1:7" x14ac:dyDescent="0.3">
      <c r="A184" s="40">
        <v>45215</v>
      </c>
      <c r="B184" s="21" t="s">
        <v>136</v>
      </c>
      <c r="C184" s="71">
        <v>651</v>
      </c>
      <c r="D184" s="17" t="s">
        <v>82</v>
      </c>
      <c r="E184" s="30" t="s">
        <v>252</v>
      </c>
      <c r="F184" s="78"/>
      <c r="G184" s="45">
        <v>16911.36</v>
      </c>
    </row>
    <row r="185" spans="1:7" x14ac:dyDescent="0.3">
      <c r="A185" s="41">
        <v>45215</v>
      </c>
      <c r="B185" s="21" t="s">
        <v>103</v>
      </c>
      <c r="C185" s="21" t="s">
        <v>379</v>
      </c>
      <c r="D185" s="17" t="s">
        <v>65</v>
      </c>
      <c r="E185" s="30" t="s">
        <v>217</v>
      </c>
      <c r="F185" s="59"/>
      <c r="G185" s="45">
        <v>16.099999999999998</v>
      </c>
    </row>
    <row r="186" spans="1:7" x14ac:dyDescent="0.3">
      <c r="A186" s="40">
        <v>45216</v>
      </c>
      <c r="B186" s="21" t="s">
        <v>103</v>
      </c>
      <c r="C186" s="21" t="s">
        <v>377</v>
      </c>
      <c r="D186" s="17" t="s">
        <v>62</v>
      </c>
      <c r="E186" s="30" t="s">
        <v>204</v>
      </c>
      <c r="F186" s="44">
        <v>112644.88</v>
      </c>
      <c r="G186" s="44"/>
    </row>
    <row r="187" spans="1:7" x14ac:dyDescent="0.3">
      <c r="A187" s="41">
        <v>45216</v>
      </c>
      <c r="B187" s="21" t="s">
        <v>748</v>
      </c>
      <c r="C187" s="21">
        <v>1734</v>
      </c>
      <c r="D187" s="17" t="s">
        <v>82</v>
      </c>
      <c r="E187" s="30" t="s">
        <v>749</v>
      </c>
      <c r="F187" s="59"/>
      <c r="G187" s="45">
        <v>393</v>
      </c>
    </row>
    <row r="188" spans="1:7" x14ac:dyDescent="0.3">
      <c r="A188" s="41">
        <v>45216</v>
      </c>
      <c r="B188" s="21" t="s">
        <v>189</v>
      </c>
      <c r="C188" s="21">
        <v>21896</v>
      </c>
      <c r="D188" s="17" t="s">
        <v>68</v>
      </c>
      <c r="E188" s="30" t="s">
        <v>750</v>
      </c>
      <c r="F188" s="59"/>
      <c r="G188" s="45">
        <v>574.98</v>
      </c>
    </row>
    <row r="189" spans="1:7" x14ac:dyDescent="0.3">
      <c r="A189" s="41">
        <v>45216</v>
      </c>
      <c r="B189" s="21" t="s">
        <v>189</v>
      </c>
      <c r="C189" s="21">
        <v>21888</v>
      </c>
      <c r="D189" s="17" t="s">
        <v>68</v>
      </c>
      <c r="E189" s="30" t="s">
        <v>751</v>
      </c>
      <c r="F189" s="59"/>
      <c r="G189" s="45">
        <v>624.45000000000005</v>
      </c>
    </row>
    <row r="190" spans="1:7" x14ac:dyDescent="0.3">
      <c r="A190" s="40">
        <v>45216</v>
      </c>
      <c r="B190" s="21" t="s">
        <v>504</v>
      </c>
      <c r="C190" s="81" t="s">
        <v>752</v>
      </c>
      <c r="D190" s="17" t="s">
        <v>63</v>
      </c>
      <c r="E190" s="30" t="s">
        <v>506</v>
      </c>
      <c r="F190" s="79"/>
      <c r="G190" s="45">
        <v>1520</v>
      </c>
    </row>
    <row r="191" spans="1:7" x14ac:dyDescent="0.3">
      <c r="A191" s="41">
        <v>45216</v>
      </c>
      <c r="B191" s="21" t="s">
        <v>107</v>
      </c>
      <c r="C191" s="21">
        <v>5418</v>
      </c>
      <c r="D191" s="17" t="s">
        <v>66</v>
      </c>
      <c r="E191" s="30" t="s">
        <v>753</v>
      </c>
      <c r="F191" s="59"/>
      <c r="G191" s="45">
        <v>20964</v>
      </c>
    </row>
    <row r="192" spans="1:7" x14ac:dyDescent="0.3">
      <c r="A192" s="41">
        <v>45216</v>
      </c>
      <c r="B192" s="21" t="s">
        <v>107</v>
      </c>
      <c r="C192" s="21">
        <v>5421</v>
      </c>
      <c r="D192" s="17" t="s">
        <v>66</v>
      </c>
      <c r="E192" s="30" t="s">
        <v>507</v>
      </c>
      <c r="F192" s="59"/>
      <c r="G192" s="45">
        <v>26190</v>
      </c>
    </row>
    <row r="193" spans="1:7" x14ac:dyDescent="0.3">
      <c r="A193" s="41">
        <v>45216</v>
      </c>
      <c r="B193" s="21" t="s">
        <v>107</v>
      </c>
      <c r="C193" s="71">
        <v>5394</v>
      </c>
      <c r="D193" s="17" t="s">
        <v>66</v>
      </c>
      <c r="E193" s="30" t="s">
        <v>419</v>
      </c>
      <c r="F193" s="59"/>
      <c r="G193" s="45">
        <v>11395.5</v>
      </c>
    </row>
    <row r="194" spans="1:7" x14ac:dyDescent="0.3">
      <c r="A194" s="41">
        <v>45216</v>
      </c>
      <c r="B194" s="21" t="s">
        <v>107</v>
      </c>
      <c r="C194" s="21">
        <v>5379</v>
      </c>
      <c r="D194" s="17" t="s">
        <v>66</v>
      </c>
      <c r="E194" s="30" t="s">
        <v>730</v>
      </c>
      <c r="F194" s="59"/>
      <c r="G194" s="45">
        <v>1308.5999999999999</v>
      </c>
    </row>
    <row r="195" spans="1:7" x14ac:dyDescent="0.3">
      <c r="A195" s="41">
        <v>45216</v>
      </c>
      <c r="B195" s="21" t="s">
        <v>107</v>
      </c>
      <c r="C195" s="21">
        <v>5368</v>
      </c>
      <c r="D195" s="17" t="s">
        <v>66</v>
      </c>
      <c r="E195" s="30" t="s">
        <v>754</v>
      </c>
      <c r="F195" s="59"/>
      <c r="G195" s="45">
        <v>20964</v>
      </c>
    </row>
    <row r="196" spans="1:7" x14ac:dyDescent="0.3">
      <c r="A196" s="41">
        <v>45216</v>
      </c>
      <c r="B196" s="21" t="s">
        <v>107</v>
      </c>
      <c r="C196" s="21">
        <v>5380</v>
      </c>
      <c r="D196" s="17" t="s">
        <v>82</v>
      </c>
      <c r="E196" s="30" t="s">
        <v>689</v>
      </c>
      <c r="F196" s="59"/>
      <c r="G196" s="45">
        <v>11448.95</v>
      </c>
    </row>
    <row r="197" spans="1:7" x14ac:dyDescent="0.3">
      <c r="A197" s="41">
        <v>45216</v>
      </c>
      <c r="B197" s="21" t="s">
        <v>107</v>
      </c>
      <c r="C197" s="21">
        <v>5381</v>
      </c>
      <c r="D197" s="17" t="s">
        <v>82</v>
      </c>
      <c r="E197" s="30" t="s">
        <v>755</v>
      </c>
      <c r="F197" s="59"/>
      <c r="G197" s="45">
        <v>17252.2</v>
      </c>
    </row>
    <row r="198" spans="1:7" x14ac:dyDescent="0.3">
      <c r="A198" s="41">
        <v>45216</v>
      </c>
      <c r="B198" s="21" t="s">
        <v>103</v>
      </c>
      <c r="C198" s="21" t="s">
        <v>379</v>
      </c>
      <c r="D198" s="17" t="s">
        <v>65</v>
      </c>
      <c r="E198" s="30" t="s">
        <v>217</v>
      </c>
      <c r="F198" s="59"/>
      <c r="G198" s="45">
        <v>9.1999999999999993</v>
      </c>
    </row>
    <row r="199" spans="1:7" x14ac:dyDescent="0.3">
      <c r="A199" s="40">
        <v>45217</v>
      </c>
      <c r="B199" s="21" t="s">
        <v>103</v>
      </c>
      <c r="C199" s="21" t="s">
        <v>377</v>
      </c>
      <c r="D199" s="17" t="s">
        <v>62</v>
      </c>
      <c r="E199" s="30" t="s">
        <v>204</v>
      </c>
      <c r="F199" s="44">
        <v>100</v>
      </c>
      <c r="G199" s="44"/>
    </row>
    <row r="200" spans="1:7" x14ac:dyDescent="0.3">
      <c r="A200" s="41">
        <v>45217</v>
      </c>
      <c r="B200" s="21" t="s">
        <v>110</v>
      </c>
      <c r="C200" s="21">
        <v>448206</v>
      </c>
      <c r="D200" s="17" t="s">
        <v>83</v>
      </c>
      <c r="E200" s="30" t="s">
        <v>647</v>
      </c>
      <c r="F200" s="59"/>
      <c r="G200" s="45">
        <v>40.83</v>
      </c>
    </row>
    <row r="201" spans="1:7" x14ac:dyDescent="0.3">
      <c r="A201" s="40">
        <v>45218</v>
      </c>
      <c r="B201" s="21" t="s">
        <v>103</v>
      </c>
      <c r="C201" s="21" t="s">
        <v>377</v>
      </c>
      <c r="D201" s="17" t="s">
        <v>62</v>
      </c>
      <c r="E201" s="30" t="s">
        <v>204</v>
      </c>
      <c r="F201" s="44">
        <v>33521.56</v>
      </c>
      <c r="G201" s="44"/>
    </row>
    <row r="202" spans="1:7" x14ac:dyDescent="0.3">
      <c r="A202" s="40">
        <v>45218</v>
      </c>
      <c r="B202" s="21" t="s">
        <v>103</v>
      </c>
      <c r="C202" s="21" t="s">
        <v>377</v>
      </c>
      <c r="D202" s="17" t="s">
        <v>629</v>
      </c>
      <c r="E202" s="30" t="s">
        <v>219</v>
      </c>
      <c r="F202" s="44">
        <v>21718.93</v>
      </c>
      <c r="G202" s="44"/>
    </row>
    <row r="203" spans="1:7" x14ac:dyDescent="0.3">
      <c r="A203" s="40">
        <v>45218</v>
      </c>
      <c r="B203" s="21" t="s">
        <v>141</v>
      </c>
      <c r="C203" s="71">
        <v>28</v>
      </c>
      <c r="D203" s="17" t="s">
        <v>63</v>
      </c>
      <c r="E203" s="30" t="s">
        <v>756</v>
      </c>
      <c r="F203" s="79"/>
      <c r="G203" s="45">
        <v>6232</v>
      </c>
    </row>
    <row r="204" spans="1:7" x14ac:dyDescent="0.3">
      <c r="A204" s="40">
        <v>45218</v>
      </c>
      <c r="B204" s="21" t="s">
        <v>187</v>
      </c>
      <c r="C204" s="71">
        <v>1013</v>
      </c>
      <c r="D204" s="17" t="s">
        <v>99</v>
      </c>
      <c r="E204" s="30" t="s">
        <v>757</v>
      </c>
      <c r="F204" s="79"/>
      <c r="G204" s="45">
        <v>14400</v>
      </c>
    </row>
    <row r="205" spans="1:7" x14ac:dyDescent="0.3">
      <c r="A205" s="40">
        <v>45218</v>
      </c>
      <c r="B205" s="21" t="s">
        <v>176</v>
      </c>
      <c r="C205" s="83" t="s">
        <v>758</v>
      </c>
      <c r="D205" s="17" t="s">
        <v>76</v>
      </c>
      <c r="E205" s="30" t="s">
        <v>759</v>
      </c>
      <c r="F205" s="79"/>
      <c r="G205" s="45">
        <v>5000</v>
      </c>
    </row>
    <row r="206" spans="1:7" x14ac:dyDescent="0.3">
      <c r="A206" s="40">
        <v>45218</v>
      </c>
      <c r="B206" s="21" t="s">
        <v>176</v>
      </c>
      <c r="C206" s="83" t="s">
        <v>760</v>
      </c>
      <c r="D206" s="17" t="s">
        <v>76</v>
      </c>
      <c r="E206" s="30" t="s">
        <v>761</v>
      </c>
      <c r="F206" s="79"/>
      <c r="G206" s="45">
        <v>746.77</v>
      </c>
    </row>
    <row r="207" spans="1:7" x14ac:dyDescent="0.3">
      <c r="A207" s="41">
        <v>45218</v>
      </c>
      <c r="B207" s="21" t="s">
        <v>716</v>
      </c>
      <c r="C207" s="21" t="s">
        <v>381</v>
      </c>
      <c r="D207" s="17" t="s">
        <v>76</v>
      </c>
      <c r="E207" s="30" t="s">
        <v>762</v>
      </c>
      <c r="F207" s="59"/>
      <c r="G207" s="45">
        <v>22247.17</v>
      </c>
    </row>
    <row r="208" spans="1:7" x14ac:dyDescent="0.3">
      <c r="A208" s="41">
        <v>45218</v>
      </c>
      <c r="B208" s="21" t="s">
        <v>473</v>
      </c>
      <c r="C208" s="21" t="s">
        <v>382</v>
      </c>
      <c r="D208" s="17" t="s">
        <v>76</v>
      </c>
      <c r="E208" s="30" t="s">
        <v>763</v>
      </c>
      <c r="F208" s="59"/>
      <c r="G208" s="45">
        <v>178.17</v>
      </c>
    </row>
    <row r="209" spans="1:7" x14ac:dyDescent="0.3">
      <c r="A209" s="41">
        <v>45218</v>
      </c>
      <c r="B209" s="21" t="s">
        <v>716</v>
      </c>
      <c r="C209" s="21" t="s">
        <v>381</v>
      </c>
      <c r="D209" s="17" t="s">
        <v>76</v>
      </c>
      <c r="E209" s="30" t="s">
        <v>764</v>
      </c>
      <c r="F209" s="59"/>
      <c r="G209" s="45">
        <v>3642.51</v>
      </c>
    </row>
    <row r="210" spans="1:7" x14ac:dyDescent="0.3">
      <c r="A210" s="41">
        <v>45218</v>
      </c>
      <c r="B210" s="21" t="s">
        <v>135</v>
      </c>
      <c r="C210" s="21">
        <v>3593</v>
      </c>
      <c r="D210" s="17" t="s">
        <v>66</v>
      </c>
      <c r="E210" s="30" t="s">
        <v>226</v>
      </c>
      <c r="F210" s="59"/>
      <c r="G210" s="45">
        <v>2850.74</v>
      </c>
    </row>
    <row r="211" spans="1:7" x14ac:dyDescent="0.3">
      <c r="A211" s="41">
        <v>45218</v>
      </c>
      <c r="B211" s="21" t="s">
        <v>103</v>
      </c>
      <c r="C211" s="21" t="s">
        <v>379</v>
      </c>
      <c r="D211" s="17" t="s">
        <v>65</v>
      </c>
      <c r="E211" s="30" t="s">
        <v>217</v>
      </c>
      <c r="F211" s="59"/>
      <c r="G211" s="45">
        <v>2.2999999999999998</v>
      </c>
    </row>
    <row r="212" spans="1:7" x14ac:dyDescent="0.3">
      <c r="A212" s="40">
        <v>45219</v>
      </c>
      <c r="B212" s="21" t="s">
        <v>103</v>
      </c>
      <c r="C212" s="21" t="s">
        <v>377</v>
      </c>
      <c r="D212" s="17" t="s">
        <v>62</v>
      </c>
      <c r="E212" s="30" t="s">
        <v>204</v>
      </c>
      <c r="F212" s="44">
        <v>868651.69</v>
      </c>
      <c r="G212" s="44"/>
    </row>
    <row r="213" spans="1:7" x14ac:dyDescent="0.3">
      <c r="A213" s="40">
        <v>45219</v>
      </c>
      <c r="B213" s="21" t="s">
        <v>124</v>
      </c>
      <c r="C213" s="71">
        <v>35741830</v>
      </c>
      <c r="D213" s="17" t="s">
        <v>97</v>
      </c>
      <c r="E213" s="30" t="s">
        <v>765</v>
      </c>
      <c r="F213" s="79"/>
      <c r="G213" s="45">
        <v>2790</v>
      </c>
    </row>
    <row r="214" spans="1:7" x14ac:dyDescent="0.3">
      <c r="A214" s="40">
        <v>45219</v>
      </c>
      <c r="B214" s="21" t="s">
        <v>124</v>
      </c>
      <c r="C214" s="71">
        <v>35874678</v>
      </c>
      <c r="D214" s="17" t="s">
        <v>97</v>
      </c>
      <c r="E214" s="30" t="s">
        <v>766</v>
      </c>
      <c r="F214" s="79"/>
      <c r="G214" s="45">
        <v>11219.6</v>
      </c>
    </row>
    <row r="215" spans="1:7" x14ac:dyDescent="0.3">
      <c r="A215" s="40">
        <v>45219</v>
      </c>
      <c r="B215" s="21" t="s">
        <v>176</v>
      </c>
      <c r="C215" s="83" t="s">
        <v>767</v>
      </c>
      <c r="D215" s="17" t="s">
        <v>76</v>
      </c>
      <c r="E215" s="30" t="s">
        <v>768</v>
      </c>
      <c r="F215" s="79"/>
      <c r="G215" s="45">
        <v>2004.65</v>
      </c>
    </row>
    <row r="216" spans="1:7" x14ac:dyDescent="0.3">
      <c r="A216" s="40">
        <v>45219</v>
      </c>
      <c r="B216" s="23" t="s">
        <v>161</v>
      </c>
      <c r="C216" s="71">
        <v>371</v>
      </c>
      <c r="D216" s="17" t="s">
        <v>82</v>
      </c>
      <c r="E216" s="30" t="s">
        <v>252</v>
      </c>
      <c r="F216" s="78"/>
      <c r="G216" s="45">
        <v>1163.6400000000001</v>
      </c>
    </row>
    <row r="217" spans="1:7" x14ac:dyDescent="0.3">
      <c r="A217" s="40">
        <v>45219</v>
      </c>
      <c r="B217" s="21" t="s">
        <v>183</v>
      </c>
      <c r="C217" s="71">
        <v>149859</v>
      </c>
      <c r="D217" s="17" t="s">
        <v>95</v>
      </c>
      <c r="E217" s="30" t="s">
        <v>769</v>
      </c>
      <c r="F217" s="78"/>
      <c r="G217" s="45">
        <v>450</v>
      </c>
    </row>
    <row r="218" spans="1:7" x14ac:dyDescent="0.3">
      <c r="A218" s="41">
        <v>45219</v>
      </c>
      <c r="B218" s="21" t="s">
        <v>166</v>
      </c>
      <c r="C218" s="21">
        <v>1856</v>
      </c>
      <c r="D218" s="17" t="s">
        <v>87</v>
      </c>
      <c r="E218" s="30" t="s">
        <v>770</v>
      </c>
      <c r="F218" s="59"/>
      <c r="G218" s="45">
        <v>589</v>
      </c>
    </row>
    <row r="219" spans="1:7" x14ac:dyDescent="0.3">
      <c r="A219" s="41">
        <v>45219</v>
      </c>
      <c r="B219" s="21" t="s">
        <v>398</v>
      </c>
      <c r="C219" s="71">
        <v>34940413</v>
      </c>
      <c r="D219" s="17" t="s">
        <v>97</v>
      </c>
      <c r="E219" s="30" t="s">
        <v>771</v>
      </c>
      <c r="F219" s="59"/>
      <c r="G219" s="45">
        <v>11002.45</v>
      </c>
    </row>
    <row r="220" spans="1:7" x14ac:dyDescent="0.3">
      <c r="A220" s="41">
        <v>45219</v>
      </c>
      <c r="B220" s="21" t="s">
        <v>182</v>
      </c>
      <c r="C220" s="71">
        <v>80100980</v>
      </c>
      <c r="D220" s="17" t="s">
        <v>76</v>
      </c>
      <c r="E220" s="30" t="s">
        <v>772</v>
      </c>
      <c r="F220" s="59"/>
      <c r="G220" s="45">
        <v>927.81</v>
      </c>
    </row>
    <row r="221" spans="1:7" x14ac:dyDescent="0.3">
      <c r="A221" s="41">
        <v>45219</v>
      </c>
      <c r="B221" s="21" t="s">
        <v>201</v>
      </c>
      <c r="C221" s="71">
        <v>80100980</v>
      </c>
      <c r="D221" s="17" t="s">
        <v>93</v>
      </c>
      <c r="E221" s="30" t="s">
        <v>322</v>
      </c>
      <c r="F221" s="59"/>
      <c r="G221" s="45">
        <v>1506.38</v>
      </c>
    </row>
    <row r="222" spans="1:7" x14ac:dyDescent="0.3">
      <c r="A222" s="41">
        <v>45219</v>
      </c>
      <c r="B222" s="21" t="s">
        <v>182</v>
      </c>
      <c r="C222" s="71">
        <v>80100980</v>
      </c>
      <c r="D222" s="17" t="s">
        <v>76</v>
      </c>
      <c r="E222" s="30" t="s">
        <v>773</v>
      </c>
      <c r="F222" s="59"/>
      <c r="G222" s="45">
        <v>6371.47</v>
      </c>
    </row>
    <row r="223" spans="1:7" x14ac:dyDescent="0.3">
      <c r="A223" s="41">
        <v>45219</v>
      </c>
      <c r="B223" s="21" t="s">
        <v>201</v>
      </c>
      <c r="C223" s="71">
        <v>80100980</v>
      </c>
      <c r="D223" s="17" t="s">
        <v>93</v>
      </c>
      <c r="E223" s="30" t="s">
        <v>774</v>
      </c>
      <c r="F223" s="59"/>
      <c r="G223" s="45">
        <v>14618.88</v>
      </c>
    </row>
    <row r="224" spans="1:7" x14ac:dyDescent="0.3">
      <c r="A224" s="41">
        <v>45219</v>
      </c>
      <c r="B224" s="21" t="s">
        <v>182</v>
      </c>
      <c r="C224" s="71">
        <v>80100980</v>
      </c>
      <c r="D224" s="17" t="s">
        <v>94</v>
      </c>
      <c r="E224" s="30" t="s">
        <v>775</v>
      </c>
      <c r="F224" s="59"/>
      <c r="G224" s="45">
        <v>129485.48</v>
      </c>
    </row>
    <row r="225" spans="1:7" x14ac:dyDescent="0.3">
      <c r="A225" s="41">
        <v>45219</v>
      </c>
      <c r="B225" s="21" t="s">
        <v>201</v>
      </c>
      <c r="C225" s="71">
        <v>80100980</v>
      </c>
      <c r="D225" s="17" t="s">
        <v>93</v>
      </c>
      <c r="E225" s="30" t="s">
        <v>776</v>
      </c>
      <c r="F225" s="59"/>
      <c r="G225" s="45">
        <v>577877.65</v>
      </c>
    </row>
    <row r="226" spans="1:7" x14ac:dyDescent="0.3">
      <c r="A226" s="40">
        <v>45219</v>
      </c>
      <c r="B226" s="21" t="s">
        <v>182</v>
      </c>
      <c r="C226" s="71">
        <v>35421096</v>
      </c>
      <c r="D226" s="17" t="s">
        <v>96</v>
      </c>
      <c r="E226" s="30" t="s">
        <v>777</v>
      </c>
      <c r="F226" s="78"/>
      <c r="G226" s="45">
        <v>155.25</v>
      </c>
    </row>
    <row r="227" spans="1:7" x14ac:dyDescent="0.3">
      <c r="A227" s="40">
        <v>45219</v>
      </c>
      <c r="B227" s="21" t="s">
        <v>182</v>
      </c>
      <c r="C227" s="71">
        <v>35721847</v>
      </c>
      <c r="D227" s="17" t="s">
        <v>96</v>
      </c>
      <c r="E227" s="30" t="s">
        <v>778</v>
      </c>
      <c r="F227" s="79"/>
      <c r="G227" s="45">
        <v>900</v>
      </c>
    </row>
    <row r="228" spans="1:7" x14ac:dyDescent="0.3">
      <c r="A228" s="41">
        <v>45219</v>
      </c>
      <c r="B228" s="21" t="s">
        <v>182</v>
      </c>
      <c r="C228" s="71">
        <v>35133015</v>
      </c>
      <c r="D228" s="17" t="s">
        <v>97</v>
      </c>
      <c r="E228" s="30" t="s">
        <v>779</v>
      </c>
      <c r="F228" s="59"/>
      <c r="G228" s="45">
        <v>432.45</v>
      </c>
    </row>
    <row r="229" spans="1:7" x14ac:dyDescent="0.3">
      <c r="A229" s="41">
        <v>45219</v>
      </c>
      <c r="B229" s="21" t="s">
        <v>182</v>
      </c>
      <c r="C229" s="71">
        <v>35943270</v>
      </c>
      <c r="D229" s="17" t="s">
        <v>97</v>
      </c>
      <c r="E229" s="30" t="s">
        <v>780</v>
      </c>
      <c r="F229" s="59"/>
      <c r="G229" s="45">
        <v>627.9</v>
      </c>
    </row>
    <row r="230" spans="1:7" x14ac:dyDescent="0.3">
      <c r="A230" s="41">
        <v>45219</v>
      </c>
      <c r="B230" s="21" t="s">
        <v>182</v>
      </c>
      <c r="C230" s="71">
        <v>35193522</v>
      </c>
      <c r="D230" s="17" t="s">
        <v>97</v>
      </c>
      <c r="E230" s="30" t="s">
        <v>781</v>
      </c>
      <c r="F230" s="59"/>
      <c r="G230" s="45">
        <v>1314.72</v>
      </c>
    </row>
    <row r="231" spans="1:7" x14ac:dyDescent="0.3">
      <c r="A231" s="41">
        <v>45219</v>
      </c>
      <c r="B231" s="21" t="s">
        <v>182</v>
      </c>
      <c r="C231" s="71">
        <v>35263750</v>
      </c>
      <c r="D231" s="17" t="s">
        <v>86</v>
      </c>
      <c r="E231" s="30" t="s">
        <v>782</v>
      </c>
      <c r="F231" s="59"/>
      <c r="G231" s="45">
        <v>719</v>
      </c>
    </row>
    <row r="232" spans="1:7" ht="24" x14ac:dyDescent="0.3">
      <c r="A232" s="40">
        <v>45219</v>
      </c>
      <c r="B232" s="21" t="s">
        <v>182</v>
      </c>
      <c r="C232" s="71">
        <v>35773910</v>
      </c>
      <c r="D232" s="17" t="s">
        <v>96</v>
      </c>
      <c r="E232" s="30" t="s">
        <v>783</v>
      </c>
      <c r="F232" s="79"/>
      <c r="G232" s="45">
        <v>5908.76</v>
      </c>
    </row>
    <row r="233" spans="1:7" x14ac:dyDescent="0.3">
      <c r="A233" s="41">
        <v>45219</v>
      </c>
      <c r="B233" s="21" t="s">
        <v>182</v>
      </c>
      <c r="C233" s="71">
        <v>35294086</v>
      </c>
      <c r="D233" s="17" t="s">
        <v>97</v>
      </c>
      <c r="E233" s="30" t="s">
        <v>784</v>
      </c>
      <c r="F233" s="59"/>
      <c r="G233" s="45">
        <v>2228.92</v>
      </c>
    </row>
    <row r="234" spans="1:7" x14ac:dyDescent="0.3">
      <c r="A234" s="40">
        <v>45219</v>
      </c>
      <c r="B234" s="21" t="s">
        <v>182</v>
      </c>
      <c r="C234" s="71">
        <v>35344261</v>
      </c>
      <c r="D234" s="17" t="s">
        <v>71</v>
      </c>
      <c r="E234" s="30" t="s">
        <v>785</v>
      </c>
      <c r="F234" s="78"/>
      <c r="G234" s="45">
        <v>155.25</v>
      </c>
    </row>
    <row r="235" spans="1:7" x14ac:dyDescent="0.3">
      <c r="A235" s="40">
        <v>45219</v>
      </c>
      <c r="B235" s="21" t="s">
        <v>182</v>
      </c>
      <c r="C235" s="71">
        <v>354444975</v>
      </c>
      <c r="D235" s="17" t="s">
        <v>97</v>
      </c>
      <c r="E235" s="30" t="s">
        <v>786</v>
      </c>
      <c r="F235" s="78"/>
      <c r="G235" s="45">
        <v>481.28</v>
      </c>
    </row>
    <row r="236" spans="1:7" x14ac:dyDescent="0.3">
      <c r="A236" s="40">
        <v>45219</v>
      </c>
      <c r="B236" s="21" t="s">
        <v>182</v>
      </c>
      <c r="C236" s="71">
        <v>35833487</v>
      </c>
      <c r="D236" s="17" t="s">
        <v>96</v>
      </c>
      <c r="E236" s="30" t="s">
        <v>787</v>
      </c>
      <c r="F236" s="79"/>
      <c r="G236" s="45">
        <v>3619.23</v>
      </c>
    </row>
    <row r="237" spans="1:7" x14ac:dyDescent="0.3">
      <c r="A237" s="41">
        <v>45219</v>
      </c>
      <c r="B237" s="21" t="s">
        <v>182</v>
      </c>
      <c r="C237" s="71">
        <v>34825517</v>
      </c>
      <c r="D237" s="17" t="s">
        <v>73</v>
      </c>
      <c r="E237" s="30" t="s">
        <v>788</v>
      </c>
      <c r="F237" s="59"/>
      <c r="G237" s="45">
        <v>514.79999999999995</v>
      </c>
    </row>
    <row r="238" spans="1:7" x14ac:dyDescent="0.3">
      <c r="A238" s="41">
        <v>45219</v>
      </c>
      <c r="B238" s="21" t="s">
        <v>182</v>
      </c>
      <c r="C238" s="71">
        <v>34795979</v>
      </c>
      <c r="D238" s="17" t="s">
        <v>97</v>
      </c>
      <c r="E238" s="30" t="s">
        <v>789</v>
      </c>
      <c r="F238" s="59"/>
      <c r="G238" s="45">
        <v>912.36</v>
      </c>
    </row>
    <row r="239" spans="1:7" ht="24" x14ac:dyDescent="0.3">
      <c r="A239" s="40">
        <v>45219</v>
      </c>
      <c r="B239" s="21" t="s">
        <v>182</v>
      </c>
      <c r="C239" s="71">
        <v>35826584</v>
      </c>
      <c r="D239" s="17" t="s">
        <v>97</v>
      </c>
      <c r="E239" s="30" t="s">
        <v>790</v>
      </c>
      <c r="F239" s="79"/>
      <c r="G239" s="45">
        <v>18317.150000000001</v>
      </c>
    </row>
    <row r="240" spans="1:7" x14ac:dyDescent="0.3">
      <c r="A240" s="41">
        <v>45219</v>
      </c>
      <c r="B240" s="21" t="s">
        <v>182</v>
      </c>
      <c r="C240" s="71">
        <v>35076712</v>
      </c>
      <c r="D240" s="17" t="s">
        <v>97</v>
      </c>
      <c r="E240" s="30" t="s">
        <v>791</v>
      </c>
      <c r="F240" s="59"/>
      <c r="G240" s="45">
        <v>10179.81</v>
      </c>
    </row>
    <row r="241" spans="1:7" x14ac:dyDescent="0.3">
      <c r="A241" s="41">
        <v>45219</v>
      </c>
      <c r="B241" s="21" t="s">
        <v>182</v>
      </c>
      <c r="C241" s="71">
        <v>35167521</v>
      </c>
      <c r="D241" s="17" t="s">
        <v>96</v>
      </c>
      <c r="E241" s="30" t="s">
        <v>792</v>
      </c>
      <c r="F241" s="59"/>
      <c r="G241" s="45">
        <v>424.1</v>
      </c>
    </row>
    <row r="242" spans="1:7" x14ac:dyDescent="0.3">
      <c r="A242" s="41">
        <v>45219</v>
      </c>
      <c r="B242" s="21" t="s">
        <v>182</v>
      </c>
      <c r="C242" s="71">
        <v>49047911</v>
      </c>
      <c r="D242" s="17" t="s">
        <v>98</v>
      </c>
      <c r="E242" s="30" t="s">
        <v>793</v>
      </c>
      <c r="F242" s="59"/>
      <c r="G242" s="45">
        <v>1109.21</v>
      </c>
    </row>
    <row r="243" spans="1:7" x14ac:dyDescent="0.3">
      <c r="A243" s="41">
        <v>45219</v>
      </c>
      <c r="B243" s="21" t="s">
        <v>182</v>
      </c>
      <c r="C243" s="71">
        <v>35918519</v>
      </c>
      <c r="D243" s="17" t="s">
        <v>96</v>
      </c>
      <c r="E243" s="30" t="s">
        <v>794</v>
      </c>
      <c r="F243" s="59"/>
      <c r="G243" s="45">
        <v>135.03</v>
      </c>
    </row>
    <row r="244" spans="1:7" x14ac:dyDescent="0.3">
      <c r="A244" s="40">
        <v>45219</v>
      </c>
      <c r="B244" s="21" t="s">
        <v>182</v>
      </c>
      <c r="C244" s="71">
        <v>35378603</v>
      </c>
      <c r="D244" s="17" t="s">
        <v>97</v>
      </c>
      <c r="E244" s="30" t="s">
        <v>795</v>
      </c>
      <c r="F244" s="78"/>
      <c r="G244" s="45">
        <v>481.28</v>
      </c>
    </row>
    <row r="245" spans="1:7" x14ac:dyDescent="0.3">
      <c r="A245" s="41">
        <v>45219</v>
      </c>
      <c r="B245" s="21" t="s">
        <v>182</v>
      </c>
      <c r="C245" s="71">
        <v>34978674</v>
      </c>
      <c r="D245" s="17" t="s">
        <v>96</v>
      </c>
      <c r="E245" s="30" t="s">
        <v>796</v>
      </c>
      <c r="F245" s="59"/>
      <c r="G245" s="45">
        <v>3283.81</v>
      </c>
    </row>
    <row r="246" spans="1:7" x14ac:dyDescent="0.3">
      <c r="A246" s="41">
        <v>45219</v>
      </c>
      <c r="B246" s="21" t="s">
        <v>182</v>
      </c>
      <c r="C246" s="71">
        <v>348888721</v>
      </c>
      <c r="D246" s="17" t="s">
        <v>96</v>
      </c>
      <c r="E246" s="30" t="s">
        <v>797</v>
      </c>
      <c r="F246" s="59"/>
      <c r="G246" s="45">
        <v>3549.18</v>
      </c>
    </row>
    <row r="247" spans="1:7" x14ac:dyDescent="0.3">
      <c r="A247" s="41">
        <v>45219</v>
      </c>
      <c r="B247" s="21" t="s">
        <v>182</v>
      </c>
      <c r="C247" s="71">
        <v>34408991</v>
      </c>
      <c r="D247" s="17" t="s">
        <v>96</v>
      </c>
      <c r="E247" s="30" t="s">
        <v>798</v>
      </c>
      <c r="F247" s="59"/>
      <c r="G247" s="45">
        <v>294.31</v>
      </c>
    </row>
    <row r="248" spans="1:7" x14ac:dyDescent="0.3">
      <c r="A248" s="41">
        <v>45219</v>
      </c>
      <c r="B248" s="21" t="s">
        <v>182</v>
      </c>
      <c r="C248" s="71">
        <v>35109270</v>
      </c>
      <c r="D248" s="17" t="s">
        <v>96</v>
      </c>
      <c r="E248" s="30" t="s">
        <v>799</v>
      </c>
      <c r="F248" s="59"/>
      <c r="G248" s="45">
        <v>139.5</v>
      </c>
    </row>
    <row r="249" spans="1:7" x14ac:dyDescent="0.3">
      <c r="A249" s="41">
        <v>45219</v>
      </c>
      <c r="B249" s="21" t="s">
        <v>182</v>
      </c>
      <c r="C249" s="71">
        <v>34849394</v>
      </c>
      <c r="D249" s="17" t="s">
        <v>97</v>
      </c>
      <c r="E249" s="30" t="s">
        <v>800</v>
      </c>
      <c r="F249" s="59"/>
      <c r="G249" s="45">
        <v>1595.88</v>
      </c>
    </row>
    <row r="250" spans="1:7" x14ac:dyDescent="0.3">
      <c r="A250" s="40">
        <v>45219</v>
      </c>
      <c r="B250" s="21" t="s">
        <v>136</v>
      </c>
      <c r="C250" s="71">
        <v>679</v>
      </c>
      <c r="D250" s="17" t="s">
        <v>82</v>
      </c>
      <c r="E250" s="30" t="s">
        <v>252</v>
      </c>
      <c r="F250" s="78"/>
      <c r="G250" s="45">
        <v>29.56</v>
      </c>
    </row>
    <row r="251" spans="1:7" x14ac:dyDescent="0.3">
      <c r="A251" s="41">
        <v>45219</v>
      </c>
      <c r="B251" s="21" t="s">
        <v>132</v>
      </c>
      <c r="C251" s="71">
        <v>1263</v>
      </c>
      <c r="D251" s="17" t="s">
        <v>78</v>
      </c>
      <c r="E251" s="30" t="s">
        <v>801</v>
      </c>
      <c r="F251" s="59"/>
      <c r="G251" s="45">
        <v>25000</v>
      </c>
    </row>
    <row r="252" spans="1:7" x14ac:dyDescent="0.3">
      <c r="A252" s="41">
        <v>45219</v>
      </c>
      <c r="B252" s="21" t="s">
        <v>196</v>
      </c>
      <c r="C252" s="21">
        <v>1850</v>
      </c>
      <c r="D252" s="17" t="s">
        <v>66</v>
      </c>
      <c r="E252" s="30" t="s">
        <v>226</v>
      </c>
      <c r="F252" s="59"/>
      <c r="G252" s="45">
        <v>615.62</v>
      </c>
    </row>
    <row r="253" spans="1:7" x14ac:dyDescent="0.3">
      <c r="A253" s="41">
        <v>45219</v>
      </c>
      <c r="B253" s="21" t="s">
        <v>196</v>
      </c>
      <c r="C253" s="21">
        <v>1864</v>
      </c>
      <c r="D253" s="17" t="s">
        <v>66</v>
      </c>
      <c r="E253" s="30" t="s">
        <v>226</v>
      </c>
      <c r="F253" s="59"/>
      <c r="G253" s="45">
        <v>600</v>
      </c>
    </row>
    <row r="254" spans="1:7" x14ac:dyDescent="0.3">
      <c r="A254" s="40">
        <v>45219</v>
      </c>
      <c r="B254" s="21" t="s">
        <v>176</v>
      </c>
      <c r="C254" s="71"/>
      <c r="D254" s="17" t="s">
        <v>76</v>
      </c>
      <c r="E254" s="30" t="s">
        <v>802</v>
      </c>
      <c r="F254" s="79"/>
      <c r="G254" s="45">
        <v>6882</v>
      </c>
    </row>
    <row r="255" spans="1:7" x14ac:dyDescent="0.3">
      <c r="A255" s="41">
        <v>45219</v>
      </c>
      <c r="B255" s="21" t="s">
        <v>196</v>
      </c>
      <c r="C255" s="21">
        <v>1862</v>
      </c>
      <c r="D255" s="17" t="s">
        <v>66</v>
      </c>
      <c r="E255" s="30" t="s">
        <v>226</v>
      </c>
      <c r="F255" s="59"/>
      <c r="G255" s="45">
        <v>7726.42</v>
      </c>
    </row>
    <row r="256" spans="1:7" x14ac:dyDescent="0.3">
      <c r="A256" s="41">
        <v>45219</v>
      </c>
      <c r="B256" s="21" t="s">
        <v>196</v>
      </c>
      <c r="C256" s="21">
        <v>1851</v>
      </c>
      <c r="D256" s="17" t="s">
        <v>66</v>
      </c>
      <c r="E256" s="30" t="s">
        <v>226</v>
      </c>
      <c r="F256" s="59"/>
      <c r="G256" s="45">
        <v>10300.4</v>
      </c>
    </row>
    <row r="257" spans="1:7" x14ac:dyDescent="0.3">
      <c r="A257" s="41">
        <v>45219</v>
      </c>
      <c r="B257" s="21" t="s">
        <v>103</v>
      </c>
      <c r="C257" s="21" t="s">
        <v>379</v>
      </c>
      <c r="D257" s="17" t="s">
        <v>65</v>
      </c>
      <c r="E257" s="30" t="s">
        <v>217</v>
      </c>
      <c r="F257" s="59"/>
      <c r="G257" s="45">
        <v>11.5</v>
      </c>
    </row>
    <row r="258" spans="1:7" x14ac:dyDescent="0.3">
      <c r="A258" s="40">
        <v>45222</v>
      </c>
      <c r="B258" s="21" t="s">
        <v>103</v>
      </c>
      <c r="C258" s="21" t="s">
        <v>377</v>
      </c>
      <c r="D258" s="17" t="s">
        <v>62</v>
      </c>
      <c r="E258" s="30" t="s">
        <v>204</v>
      </c>
      <c r="F258" s="44">
        <v>34477.800000000003</v>
      </c>
      <c r="G258" s="44"/>
    </row>
    <row r="259" spans="1:7" x14ac:dyDescent="0.3">
      <c r="A259" s="41">
        <v>45222</v>
      </c>
      <c r="B259" s="21" t="s">
        <v>155</v>
      </c>
      <c r="C259" s="21">
        <v>17864</v>
      </c>
      <c r="D259" s="17" t="s">
        <v>66</v>
      </c>
      <c r="E259" s="30" t="s">
        <v>226</v>
      </c>
      <c r="F259" s="59"/>
      <c r="G259" s="45">
        <v>36</v>
      </c>
    </row>
    <row r="260" spans="1:7" x14ac:dyDescent="0.3">
      <c r="A260" s="40">
        <v>45222</v>
      </c>
      <c r="B260" s="21" t="s">
        <v>146</v>
      </c>
      <c r="C260" s="21">
        <v>14889</v>
      </c>
      <c r="D260" s="17" t="s">
        <v>82</v>
      </c>
      <c r="E260" s="30" t="s">
        <v>252</v>
      </c>
      <c r="F260" s="79"/>
      <c r="G260" s="45">
        <v>820</v>
      </c>
    </row>
    <row r="261" spans="1:7" x14ac:dyDescent="0.3">
      <c r="A261" s="40">
        <v>45222</v>
      </c>
      <c r="B261" s="21" t="s">
        <v>803</v>
      </c>
      <c r="C261" s="71">
        <v>17744</v>
      </c>
      <c r="D261" s="17" t="s">
        <v>87</v>
      </c>
      <c r="E261" s="30" t="s">
        <v>804</v>
      </c>
      <c r="F261" s="78"/>
      <c r="G261" s="45">
        <v>251.56</v>
      </c>
    </row>
    <row r="262" spans="1:7" x14ac:dyDescent="0.3">
      <c r="A262" s="41">
        <v>45222</v>
      </c>
      <c r="B262" s="21" t="s">
        <v>167</v>
      </c>
      <c r="C262" s="71">
        <v>14495</v>
      </c>
      <c r="D262" s="17" t="s">
        <v>69</v>
      </c>
      <c r="E262" s="30" t="s">
        <v>805</v>
      </c>
      <c r="F262" s="59"/>
      <c r="G262" s="45">
        <v>12740.43</v>
      </c>
    </row>
    <row r="263" spans="1:7" x14ac:dyDescent="0.3">
      <c r="A263" s="41">
        <v>45222</v>
      </c>
      <c r="B263" s="23" t="s">
        <v>420</v>
      </c>
      <c r="C263" s="21">
        <v>6237</v>
      </c>
      <c r="D263" s="17" t="s">
        <v>66</v>
      </c>
      <c r="E263" s="30" t="s">
        <v>226</v>
      </c>
      <c r="F263" s="59"/>
      <c r="G263" s="45">
        <v>864</v>
      </c>
    </row>
    <row r="264" spans="1:7" x14ac:dyDescent="0.3">
      <c r="A264" s="41">
        <v>45222</v>
      </c>
      <c r="B264" s="21" t="s">
        <v>188</v>
      </c>
      <c r="C264" s="71">
        <v>5927</v>
      </c>
      <c r="D264" s="19" t="s">
        <v>70</v>
      </c>
      <c r="E264" s="30" t="s">
        <v>806</v>
      </c>
      <c r="F264" s="59"/>
      <c r="G264" s="45">
        <v>5340</v>
      </c>
    </row>
    <row r="265" spans="1:7" ht="24" x14ac:dyDescent="0.3">
      <c r="A265" s="40">
        <v>45222</v>
      </c>
      <c r="B265" s="21" t="s">
        <v>124</v>
      </c>
      <c r="C265" s="71">
        <v>93</v>
      </c>
      <c r="D265" s="17" t="s">
        <v>74</v>
      </c>
      <c r="E265" s="30" t="s">
        <v>807</v>
      </c>
      <c r="F265" s="79"/>
      <c r="G265" s="45">
        <v>10</v>
      </c>
    </row>
    <row r="266" spans="1:7" x14ac:dyDescent="0.3">
      <c r="A266" s="41">
        <v>45222</v>
      </c>
      <c r="B266" s="21" t="s">
        <v>106</v>
      </c>
      <c r="C266" s="71">
        <v>919</v>
      </c>
      <c r="D266" s="17" t="s">
        <v>433</v>
      </c>
      <c r="E266" s="30" t="s">
        <v>808</v>
      </c>
      <c r="F266" s="59"/>
      <c r="G266" s="45">
        <v>14413.51</v>
      </c>
    </row>
    <row r="267" spans="1:7" x14ac:dyDescent="0.3">
      <c r="A267" s="41">
        <v>45222</v>
      </c>
      <c r="B267" s="21" t="s">
        <v>103</v>
      </c>
      <c r="C267" s="21" t="s">
        <v>379</v>
      </c>
      <c r="D267" s="17" t="s">
        <v>65</v>
      </c>
      <c r="E267" s="30" t="s">
        <v>217</v>
      </c>
      <c r="F267" s="59"/>
      <c r="G267" s="45">
        <v>2.2999999999999998</v>
      </c>
    </row>
    <row r="268" spans="1:7" x14ac:dyDescent="0.3">
      <c r="A268" s="40">
        <v>45223</v>
      </c>
      <c r="B268" s="21" t="s">
        <v>103</v>
      </c>
      <c r="C268" s="21" t="s">
        <v>377</v>
      </c>
      <c r="D268" s="17" t="s">
        <v>62</v>
      </c>
      <c r="E268" s="30" t="s">
        <v>204</v>
      </c>
      <c r="F268" s="44">
        <v>77111.86</v>
      </c>
      <c r="G268" s="44"/>
    </row>
    <row r="269" spans="1:7" x14ac:dyDescent="0.3">
      <c r="A269" s="40">
        <v>45223</v>
      </c>
      <c r="B269" s="21" t="s">
        <v>192</v>
      </c>
      <c r="C269" s="71">
        <v>327921</v>
      </c>
      <c r="D269" s="17" t="s">
        <v>100</v>
      </c>
      <c r="E269" s="30" t="s">
        <v>809</v>
      </c>
      <c r="F269" s="78"/>
      <c r="G269" s="45">
        <v>77111.86</v>
      </c>
    </row>
    <row r="270" spans="1:7" x14ac:dyDescent="0.3">
      <c r="A270" s="40">
        <v>45224</v>
      </c>
      <c r="B270" s="21" t="s">
        <v>103</v>
      </c>
      <c r="C270" s="21" t="s">
        <v>377</v>
      </c>
      <c r="D270" s="17" t="s">
        <v>62</v>
      </c>
      <c r="E270" s="30" t="s">
        <v>204</v>
      </c>
      <c r="F270" s="44">
        <v>40798.22</v>
      </c>
      <c r="G270" s="44"/>
    </row>
    <row r="271" spans="1:7" x14ac:dyDescent="0.3">
      <c r="A271" s="40">
        <v>45224</v>
      </c>
      <c r="B271" s="21" t="s">
        <v>103</v>
      </c>
      <c r="C271" s="21" t="s">
        <v>377</v>
      </c>
      <c r="D271" s="17" t="s">
        <v>62</v>
      </c>
      <c r="E271" s="30" t="s">
        <v>810</v>
      </c>
      <c r="F271" s="44">
        <v>183.93</v>
      </c>
      <c r="G271" s="44"/>
    </row>
    <row r="272" spans="1:7" x14ac:dyDescent="0.3">
      <c r="A272" s="40">
        <v>45224</v>
      </c>
      <c r="B272" s="21" t="s">
        <v>176</v>
      </c>
      <c r="C272" s="83" t="s">
        <v>811</v>
      </c>
      <c r="D272" s="17" t="s">
        <v>76</v>
      </c>
      <c r="E272" s="30" t="s">
        <v>812</v>
      </c>
      <c r="F272" s="79"/>
      <c r="G272" s="45">
        <v>536.23</v>
      </c>
    </row>
    <row r="273" spans="1:7" x14ac:dyDescent="0.3">
      <c r="A273" s="41">
        <v>45224</v>
      </c>
      <c r="B273" s="21" t="s">
        <v>189</v>
      </c>
      <c r="C273" s="21">
        <v>21939</v>
      </c>
      <c r="D273" s="17" t="s">
        <v>68</v>
      </c>
      <c r="E273" s="30" t="s">
        <v>251</v>
      </c>
      <c r="F273" s="59"/>
      <c r="G273" s="45">
        <v>2073</v>
      </c>
    </row>
    <row r="274" spans="1:7" x14ac:dyDescent="0.3">
      <c r="A274" s="40">
        <v>45224</v>
      </c>
      <c r="B274" s="21" t="s">
        <v>813</v>
      </c>
      <c r="C274" s="21">
        <v>2555154</v>
      </c>
      <c r="D274" s="17" t="s">
        <v>68</v>
      </c>
      <c r="E274" s="30" t="s">
        <v>814</v>
      </c>
      <c r="F274" s="79"/>
      <c r="G274" s="45">
        <v>707.76</v>
      </c>
    </row>
    <row r="275" spans="1:7" x14ac:dyDescent="0.3">
      <c r="A275" s="41">
        <v>45224</v>
      </c>
      <c r="B275" s="21" t="s">
        <v>135</v>
      </c>
      <c r="C275" s="21">
        <v>3608</v>
      </c>
      <c r="D275" s="17" t="s">
        <v>66</v>
      </c>
      <c r="E275" s="30" t="s">
        <v>226</v>
      </c>
      <c r="F275" s="59"/>
      <c r="G275" s="45">
        <v>5032</v>
      </c>
    </row>
    <row r="276" spans="1:7" x14ac:dyDescent="0.3">
      <c r="A276" s="41">
        <v>45224</v>
      </c>
      <c r="B276" s="21" t="s">
        <v>110</v>
      </c>
      <c r="C276" s="21">
        <v>449078</v>
      </c>
      <c r="D276" s="17" t="s">
        <v>83</v>
      </c>
      <c r="E276" s="30" t="s">
        <v>216</v>
      </c>
      <c r="F276" s="59"/>
      <c r="G276" s="45">
        <v>151.76</v>
      </c>
    </row>
    <row r="277" spans="1:7" x14ac:dyDescent="0.3">
      <c r="A277" s="40">
        <v>45224</v>
      </c>
      <c r="B277" s="21" t="s">
        <v>201</v>
      </c>
      <c r="C277" s="71" t="s">
        <v>390</v>
      </c>
      <c r="D277" s="17" t="s">
        <v>76</v>
      </c>
      <c r="E277" s="30" t="s">
        <v>815</v>
      </c>
      <c r="F277" s="78"/>
      <c r="G277" s="45">
        <v>205.2</v>
      </c>
    </row>
    <row r="278" spans="1:7" x14ac:dyDescent="0.3">
      <c r="A278" s="41">
        <v>45224</v>
      </c>
      <c r="B278" s="21" t="s">
        <v>182</v>
      </c>
      <c r="C278" s="71">
        <v>56349345</v>
      </c>
      <c r="D278" s="17" t="s">
        <v>101</v>
      </c>
      <c r="E278" s="30" t="s">
        <v>816</v>
      </c>
      <c r="F278" s="59"/>
      <c r="G278" s="45">
        <v>15776.2</v>
      </c>
    </row>
    <row r="279" spans="1:7" x14ac:dyDescent="0.3">
      <c r="A279" s="40">
        <v>45224</v>
      </c>
      <c r="B279" s="21" t="s">
        <v>817</v>
      </c>
      <c r="C279" s="21">
        <v>1281</v>
      </c>
      <c r="D279" s="17" t="s">
        <v>78</v>
      </c>
      <c r="E279" s="30" t="s">
        <v>818</v>
      </c>
      <c r="F279" s="79"/>
      <c r="G279" s="45">
        <v>16500</v>
      </c>
    </row>
    <row r="280" spans="1:7" x14ac:dyDescent="0.3">
      <c r="A280" s="40">
        <v>45225</v>
      </c>
      <c r="B280" s="21" t="s">
        <v>103</v>
      </c>
      <c r="C280" s="21" t="s">
        <v>377</v>
      </c>
      <c r="D280" s="17" t="s">
        <v>62</v>
      </c>
      <c r="E280" s="30" t="s">
        <v>204</v>
      </c>
      <c r="F280" s="44">
        <v>2956.9</v>
      </c>
      <c r="G280" s="44"/>
    </row>
    <row r="281" spans="1:7" x14ac:dyDescent="0.3">
      <c r="A281" s="40">
        <v>45225</v>
      </c>
      <c r="B281" s="21" t="s">
        <v>103</v>
      </c>
      <c r="C281" s="21" t="s">
        <v>377</v>
      </c>
      <c r="D281" s="17" t="s">
        <v>629</v>
      </c>
      <c r="E281" s="30" t="s">
        <v>219</v>
      </c>
      <c r="F281" s="44">
        <v>14675.81</v>
      </c>
      <c r="G281" s="44"/>
    </row>
    <row r="282" spans="1:7" x14ac:dyDescent="0.3">
      <c r="A282" s="40">
        <v>45225</v>
      </c>
      <c r="B282" s="21" t="s">
        <v>819</v>
      </c>
      <c r="C282" s="21" t="s">
        <v>820</v>
      </c>
      <c r="D282" s="17" t="s">
        <v>70</v>
      </c>
      <c r="E282" s="30" t="s">
        <v>821</v>
      </c>
      <c r="F282" s="78"/>
      <c r="G282" s="45">
        <v>14.83</v>
      </c>
    </row>
    <row r="283" spans="1:7" x14ac:dyDescent="0.3">
      <c r="A283" s="41">
        <v>45225</v>
      </c>
      <c r="B283" s="21" t="s">
        <v>175</v>
      </c>
      <c r="C283" s="21">
        <v>13832</v>
      </c>
      <c r="D283" s="17" t="s">
        <v>82</v>
      </c>
      <c r="E283" s="30" t="s">
        <v>252</v>
      </c>
      <c r="F283" s="59"/>
      <c r="G283" s="45">
        <v>153</v>
      </c>
    </row>
    <row r="284" spans="1:7" x14ac:dyDescent="0.3">
      <c r="A284" s="41">
        <v>45225</v>
      </c>
      <c r="B284" s="21" t="s">
        <v>473</v>
      </c>
      <c r="C284" s="21" t="s">
        <v>382</v>
      </c>
      <c r="D284" s="17" t="s">
        <v>76</v>
      </c>
      <c r="E284" s="30" t="s">
        <v>822</v>
      </c>
      <c r="F284" s="59"/>
      <c r="G284" s="45">
        <v>3956.84</v>
      </c>
    </row>
    <row r="285" spans="1:7" x14ac:dyDescent="0.3">
      <c r="A285" s="41">
        <v>45225</v>
      </c>
      <c r="B285" s="21" t="s">
        <v>110</v>
      </c>
      <c r="C285" s="21">
        <v>446156</v>
      </c>
      <c r="D285" s="17" t="s">
        <v>83</v>
      </c>
      <c r="E285" s="30" t="s">
        <v>216</v>
      </c>
      <c r="F285" s="59"/>
      <c r="G285" s="45">
        <v>187.83</v>
      </c>
    </row>
    <row r="286" spans="1:7" x14ac:dyDescent="0.3">
      <c r="A286" s="41">
        <v>45225</v>
      </c>
      <c r="B286" s="21" t="s">
        <v>110</v>
      </c>
      <c r="C286" s="21">
        <v>446155</v>
      </c>
      <c r="D286" s="17" t="s">
        <v>83</v>
      </c>
      <c r="E286" s="30" t="s">
        <v>216</v>
      </c>
      <c r="F286" s="59"/>
      <c r="G286" s="45">
        <v>2324.7399999999998</v>
      </c>
    </row>
    <row r="287" spans="1:7" x14ac:dyDescent="0.3">
      <c r="A287" s="41">
        <v>45225</v>
      </c>
      <c r="B287" s="21" t="s">
        <v>716</v>
      </c>
      <c r="C287" s="21" t="s">
        <v>381</v>
      </c>
      <c r="D287" s="17" t="s">
        <v>76</v>
      </c>
      <c r="E287" s="30" t="s">
        <v>823</v>
      </c>
      <c r="F287" s="59"/>
      <c r="G287" s="45">
        <v>10718.97</v>
      </c>
    </row>
    <row r="288" spans="1:7" x14ac:dyDescent="0.3">
      <c r="A288" s="40">
        <v>45225</v>
      </c>
      <c r="B288" s="21" t="s">
        <v>824</v>
      </c>
      <c r="C288" s="21">
        <v>9696</v>
      </c>
      <c r="D288" s="17" t="s">
        <v>68</v>
      </c>
      <c r="E288" s="30" t="s">
        <v>825</v>
      </c>
      <c r="F288" s="79"/>
      <c r="G288" s="45">
        <v>276.5</v>
      </c>
    </row>
    <row r="289" spans="1:7" x14ac:dyDescent="0.3">
      <c r="A289" s="40">
        <v>45226</v>
      </c>
      <c r="B289" s="21" t="s">
        <v>103</v>
      </c>
      <c r="C289" s="21" t="s">
        <v>377</v>
      </c>
      <c r="D289" s="17" t="s">
        <v>629</v>
      </c>
      <c r="E289" s="30" t="s">
        <v>204</v>
      </c>
      <c r="F289" s="44">
        <v>60171.81</v>
      </c>
      <c r="G289" s="44"/>
    </row>
    <row r="290" spans="1:7" x14ac:dyDescent="0.3">
      <c r="A290" s="40">
        <v>45226</v>
      </c>
      <c r="B290" s="21" t="s">
        <v>103</v>
      </c>
      <c r="C290" s="21" t="s">
        <v>377</v>
      </c>
      <c r="D290" s="17" t="s">
        <v>629</v>
      </c>
      <c r="E290" s="30" t="s">
        <v>826</v>
      </c>
      <c r="F290" s="44">
        <v>104450.37</v>
      </c>
      <c r="G290" s="44"/>
    </row>
    <row r="291" spans="1:7" x14ac:dyDescent="0.3">
      <c r="A291" s="41">
        <v>45226</v>
      </c>
      <c r="B291" s="23" t="s">
        <v>157</v>
      </c>
      <c r="C291" s="71"/>
      <c r="D291" s="17" t="s">
        <v>85</v>
      </c>
      <c r="E291" s="34" t="s">
        <v>827</v>
      </c>
      <c r="F291" s="59"/>
      <c r="G291" s="45">
        <v>55657.86</v>
      </c>
    </row>
    <row r="292" spans="1:7" x14ac:dyDescent="0.3">
      <c r="A292" s="41">
        <v>45226</v>
      </c>
      <c r="B292" s="21" t="s">
        <v>110</v>
      </c>
      <c r="C292" s="21">
        <v>151701</v>
      </c>
      <c r="D292" s="17" t="s">
        <v>83</v>
      </c>
      <c r="E292" s="30" t="s">
        <v>647</v>
      </c>
      <c r="F292" s="59"/>
      <c r="G292" s="45">
        <v>1633.3</v>
      </c>
    </row>
    <row r="293" spans="1:7" x14ac:dyDescent="0.3">
      <c r="A293" s="40">
        <v>45226</v>
      </c>
      <c r="B293" s="21" t="s">
        <v>176</v>
      </c>
      <c r="C293" s="83" t="s">
        <v>828</v>
      </c>
      <c r="D293" s="17" t="s">
        <v>76</v>
      </c>
      <c r="E293" s="30" t="s">
        <v>829</v>
      </c>
      <c r="F293" s="79"/>
      <c r="G293" s="45">
        <v>799.35</v>
      </c>
    </row>
    <row r="294" spans="1:7" x14ac:dyDescent="0.3">
      <c r="A294" s="40">
        <v>45226</v>
      </c>
      <c r="B294" s="21" t="s">
        <v>176</v>
      </c>
      <c r="C294" s="83" t="s">
        <v>830</v>
      </c>
      <c r="D294" s="17" t="s">
        <v>76</v>
      </c>
      <c r="E294" s="30" t="s">
        <v>831</v>
      </c>
      <c r="F294" s="79"/>
      <c r="G294" s="45">
        <v>982.77</v>
      </c>
    </row>
    <row r="295" spans="1:7" x14ac:dyDescent="0.3">
      <c r="A295" s="41">
        <v>45226</v>
      </c>
      <c r="B295" s="21" t="s">
        <v>103</v>
      </c>
      <c r="C295" s="21" t="s">
        <v>379</v>
      </c>
      <c r="D295" s="17" t="s">
        <v>65</v>
      </c>
      <c r="E295" s="30" t="s">
        <v>208</v>
      </c>
      <c r="F295" s="59"/>
      <c r="G295" s="45">
        <v>4.28</v>
      </c>
    </row>
    <row r="296" spans="1:7" x14ac:dyDescent="0.3">
      <c r="A296" s="41">
        <v>45226</v>
      </c>
      <c r="B296" s="23" t="s">
        <v>157</v>
      </c>
      <c r="C296" s="71"/>
      <c r="D296" s="17" t="s">
        <v>85</v>
      </c>
      <c r="E296" s="34" t="s">
        <v>827</v>
      </c>
      <c r="F296" s="59"/>
      <c r="G296" s="45">
        <v>9586.44</v>
      </c>
    </row>
    <row r="297" spans="1:7" x14ac:dyDescent="0.3">
      <c r="A297" s="41">
        <v>45226</v>
      </c>
      <c r="B297" s="21" t="s">
        <v>110</v>
      </c>
      <c r="C297" s="21">
        <v>150962</v>
      </c>
      <c r="D297" s="17" t="s">
        <v>83</v>
      </c>
      <c r="E297" s="30" t="s">
        <v>647</v>
      </c>
      <c r="F297" s="59"/>
      <c r="G297" s="45">
        <v>1912.51</v>
      </c>
    </row>
    <row r="298" spans="1:7" x14ac:dyDescent="0.3">
      <c r="A298" s="41">
        <v>45226</v>
      </c>
      <c r="B298" s="21" t="s">
        <v>132</v>
      </c>
      <c r="C298" s="71">
        <v>839</v>
      </c>
      <c r="D298" s="17" t="s">
        <v>78</v>
      </c>
      <c r="E298" s="30" t="s">
        <v>832</v>
      </c>
      <c r="F298" s="59"/>
      <c r="G298" s="45">
        <v>52745</v>
      </c>
    </row>
    <row r="299" spans="1:7" x14ac:dyDescent="0.3">
      <c r="A299" s="41">
        <v>45226</v>
      </c>
      <c r="B299" s="23" t="s">
        <v>172</v>
      </c>
      <c r="C299" s="80">
        <v>25603</v>
      </c>
      <c r="D299" s="17" t="s">
        <v>63</v>
      </c>
      <c r="E299" s="30" t="s">
        <v>833</v>
      </c>
      <c r="F299" s="59"/>
      <c r="G299" s="45">
        <v>1490</v>
      </c>
    </row>
    <row r="300" spans="1:7" x14ac:dyDescent="0.3">
      <c r="A300" s="41">
        <v>45226</v>
      </c>
      <c r="B300" s="23" t="s">
        <v>172</v>
      </c>
      <c r="C300" s="80">
        <v>25604</v>
      </c>
      <c r="D300" s="17" t="s">
        <v>63</v>
      </c>
      <c r="E300" s="30" t="s">
        <v>834</v>
      </c>
      <c r="F300" s="59"/>
      <c r="G300" s="45">
        <v>600</v>
      </c>
    </row>
    <row r="301" spans="1:7" x14ac:dyDescent="0.3">
      <c r="A301" s="41">
        <v>45226</v>
      </c>
      <c r="B301" s="21" t="s">
        <v>103</v>
      </c>
      <c r="C301" s="21" t="s">
        <v>379</v>
      </c>
      <c r="D301" s="17" t="s">
        <v>65</v>
      </c>
      <c r="E301" s="30" t="s">
        <v>217</v>
      </c>
      <c r="F301" s="59"/>
      <c r="G301" s="45">
        <v>4.5999999999999996</v>
      </c>
    </row>
    <row r="302" spans="1:7" x14ac:dyDescent="0.3">
      <c r="A302" s="41">
        <v>45226</v>
      </c>
      <c r="B302" s="23" t="s">
        <v>157</v>
      </c>
      <c r="C302" s="71"/>
      <c r="D302" s="17" t="s">
        <v>85</v>
      </c>
      <c r="E302" s="34" t="s">
        <v>835</v>
      </c>
      <c r="F302" s="59"/>
      <c r="G302" s="45">
        <v>879.84</v>
      </c>
    </row>
    <row r="303" spans="1:7" x14ac:dyDescent="0.3">
      <c r="A303" s="41">
        <v>45226</v>
      </c>
      <c r="B303" s="23" t="s">
        <v>157</v>
      </c>
      <c r="C303" s="71"/>
      <c r="D303" s="17" t="s">
        <v>85</v>
      </c>
      <c r="E303" s="34" t="s">
        <v>836</v>
      </c>
      <c r="F303" s="59"/>
      <c r="G303" s="45">
        <v>1885.72</v>
      </c>
    </row>
    <row r="304" spans="1:7" x14ac:dyDescent="0.3">
      <c r="A304" s="41">
        <v>45226</v>
      </c>
      <c r="B304" s="23" t="s">
        <v>157</v>
      </c>
      <c r="C304" s="71"/>
      <c r="D304" s="17" t="s">
        <v>85</v>
      </c>
      <c r="E304" s="34" t="s">
        <v>837</v>
      </c>
      <c r="F304" s="59"/>
      <c r="G304" s="45">
        <v>2121.85</v>
      </c>
    </row>
    <row r="305" spans="1:7" x14ac:dyDescent="0.3">
      <c r="A305" s="41">
        <v>45226</v>
      </c>
      <c r="B305" s="23" t="s">
        <v>157</v>
      </c>
      <c r="C305" s="71"/>
      <c r="D305" s="17" t="s">
        <v>85</v>
      </c>
      <c r="E305" s="34" t="s">
        <v>838</v>
      </c>
      <c r="F305" s="59"/>
      <c r="G305" s="45">
        <v>2123.6</v>
      </c>
    </row>
    <row r="306" spans="1:7" x14ac:dyDescent="0.3">
      <c r="A306" s="41">
        <v>45226</v>
      </c>
      <c r="B306" s="23" t="s">
        <v>157</v>
      </c>
      <c r="C306" s="71"/>
      <c r="D306" s="17" t="s">
        <v>85</v>
      </c>
      <c r="E306" s="34" t="s">
        <v>839</v>
      </c>
      <c r="F306" s="59"/>
      <c r="G306" s="45">
        <v>2131.1</v>
      </c>
    </row>
    <row r="307" spans="1:7" x14ac:dyDescent="0.3">
      <c r="A307" s="41">
        <v>45226</v>
      </c>
      <c r="B307" s="23" t="s">
        <v>157</v>
      </c>
      <c r="C307" s="71"/>
      <c r="D307" s="17" t="s">
        <v>85</v>
      </c>
      <c r="E307" s="34" t="s">
        <v>840</v>
      </c>
      <c r="F307" s="59"/>
      <c r="G307" s="45">
        <v>2164.02</v>
      </c>
    </row>
    <row r="308" spans="1:7" x14ac:dyDescent="0.3">
      <c r="A308" s="41">
        <v>45226</v>
      </c>
      <c r="B308" s="23" t="s">
        <v>157</v>
      </c>
      <c r="C308" s="71"/>
      <c r="D308" s="17" t="s">
        <v>85</v>
      </c>
      <c r="E308" s="34" t="s">
        <v>841</v>
      </c>
      <c r="F308" s="59"/>
      <c r="G308" s="45">
        <v>2426.9499999999998</v>
      </c>
    </row>
    <row r="309" spans="1:7" x14ac:dyDescent="0.3">
      <c r="A309" s="41">
        <v>45226</v>
      </c>
      <c r="B309" s="23" t="s">
        <v>157</v>
      </c>
      <c r="C309" s="71"/>
      <c r="D309" s="17" t="s">
        <v>85</v>
      </c>
      <c r="E309" s="34" t="s">
        <v>842</v>
      </c>
      <c r="F309" s="59"/>
      <c r="G309" s="45">
        <v>3720.41</v>
      </c>
    </row>
    <row r="310" spans="1:7" x14ac:dyDescent="0.3">
      <c r="A310" s="41">
        <v>45226</v>
      </c>
      <c r="B310" s="23" t="s">
        <v>157</v>
      </c>
      <c r="C310" s="71"/>
      <c r="D310" s="17" t="s">
        <v>85</v>
      </c>
      <c r="E310" s="34" t="s">
        <v>843</v>
      </c>
      <c r="F310" s="59"/>
      <c r="G310" s="45">
        <v>3764.26</v>
      </c>
    </row>
    <row r="311" spans="1:7" x14ac:dyDescent="0.3">
      <c r="A311" s="41">
        <v>45226</v>
      </c>
      <c r="B311" s="23" t="s">
        <v>157</v>
      </c>
      <c r="C311" s="71"/>
      <c r="D311" s="17" t="s">
        <v>85</v>
      </c>
      <c r="E311" s="34" t="s">
        <v>844</v>
      </c>
      <c r="F311" s="59"/>
      <c r="G311" s="45">
        <v>3834.09</v>
      </c>
    </row>
    <row r="312" spans="1:7" x14ac:dyDescent="0.3">
      <c r="A312" s="41">
        <v>45226</v>
      </c>
      <c r="B312" s="23" t="s">
        <v>157</v>
      </c>
      <c r="C312" s="71"/>
      <c r="D312" s="17" t="s">
        <v>85</v>
      </c>
      <c r="E312" s="34" t="s">
        <v>845</v>
      </c>
      <c r="F312" s="59"/>
      <c r="G312" s="45">
        <v>4146.12</v>
      </c>
    </row>
    <row r="313" spans="1:7" x14ac:dyDescent="0.3">
      <c r="A313" s="41">
        <v>45226</v>
      </c>
      <c r="B313" s="23" t="s">
        <v>157</v>
      </c>
      <c r="C313" s="71"/>
      <c r="D313" s="17" t="s">
        <v>85</v>
      </c>
      <c r="E313" s="34" t="s">
        <v>846</v>
      </c>
      <c r="F313" s="59"/>
      <c r="G313" s="45">
        <v>10008.11</v>
      </c>
    </row>
    <row r="314" spans="1:7" x14ac:dyDescent="0.3">
      <c r="A314" s="40">
        <v>45229</v>
      </c>
      <c r="B314" s="21" t="s">
        <v>103</v>
      </c>
      <c r="C314" s="21" t="s">
        <v>377</v>
      </c>
      <c r="D314" s="17" t="s">
        <v>62</v>
      </c>
      <c r="E314" s="30" t="s">
        <v>204</v>
      </c>
      <c r="F314" s="44">
        <v>136000</v>
      </c>
      <c r="G314" s="44"/>
    </row>
    <row r="315" spans="1:7" x14ac:dyDescent="0.3">
      <c r="A315" s="41">
        <v>45229</v>
      </c>
      <c r="B315" s="21" t="s">
        <v>103</v>
      </c>
      <c r="C315" s="21" t="s">
        <v>379</v>
      </c>
      <c r="D315" s="17" t="s">
        <v>448</v>
      </c>
      <c r="E315" s="30" t="s">
        <v>285</v>
      </c>
      <c r="F315" s="59"/>
      <c r="G315" s="45">
        <v>33027.440000000002</v>
      </c>
    </row>
    <row r="316" spans="1:7" x14ac:dyDescent="0.3">
      <c r="A316" s="41">
        <v>45229</v>
      </c>
      <c r="B316" s="27" t="s">
        <v>847</v>
      </c>
      <c r="C316" s="82" t="s">
        <v>384</v>
      </c>
      <c r="D316" s="19" t="s">
        <v>848</v>
      </c>
      <c r="E316" s="34" t="s">
        <v>849</v>
      </c>
      <c r="F316" s="59"/>
      <c r="G316" s="45">
        <v>15980.56</v>
      </c>
    </row>
    <row r="317" spans="1:7" x14ac:dyDescent="0.3">
      <c r="A317" s="41">
        <v>45229</v>
      </c>
      <c r="B317" s="23" t="s">
        <v>847</v>
      </c>
      <c r="C317" s="82" t="s">
        <v>384</v>
      </c>
      <c r="D317" s="19" t="s">
        <v>848</v>
      </c>
      <c r="E317" s="34" t="s">
        <v>850</v>
      </c>
      <c r="F317" s="59"/>
      <c r="G317" s="45">
        <v>17520.650000000001</v>
      </c>
    </row>
    <row r="318" spans="1:7" x14ac:dyDescent="0.3">
      <c r="A318" s="41">
        <v>45229</v>
      </c>
      <c r="B318" s="27" t="s">
        <v>847</v>
      </c>
      <c r="C318" s="82" t="s">
        <v>384</v>
      </c>
      <c r="D318" s="19" t="s">
        <v>848</v>
      </c>
      <c r="E318" s="34" t="s">
        <v>851</v>
      </c>
      <c r="F318" s="59"/>
      <c r="G318" s="45">
        <v>18814.96</v>
      </c>
    </row>
    <row r="319" spans="1:7" x14ac:dyDescent="0.3">
      <c r="A319" s="41">
        <v>45229</v>
      </c>
      <c r="B319" s="23" t="s">
        <v>847</v>
      </c>
      <c r="C319" s="82" t="s">
        <v>384</v>
      </c>
      <c r="D319" s="19" t="s">
        <v>848</v>
      </c>
      <c r="E319" s="34" t="s">
        <v>852</v>
      </c>
      <c r="F319" s="59"/>
      <c r="G319" s="45">
        <v>14725.97</v>
      </c>
    </row>
    <row r="320" spans="1:7" x14ac:dyDescent="0.3">
      <c r="A320" s="41">
        <v>45229</v>
      </c>
      <c r="B320" s="23" t="s">
        <v>618</v>
      </c>
      <c r="C320" s="71">
        <v>79003</v>
      </c>
      <c r="D320" s="17" t="s">
        <v>78</v>
      </c>
      <c r="E320" s="30" t="s">
        <v>853</v>
      </c>
      <c r="F320" s="59"/>
      <c r="G320" s="45">
        <v>1288</v>
      </c>
    </row>
    <row r="321" spans="1:7" x14ac:dyDescent="0.3">
      <c r="A321" s="41">
        <v>45229</v>
      </c>
      <c r="B321" s="21" t="s">
        <v>110</v>
      </c>
      <c r="C321" s="21">
        <v>449618</v>
      </c>
      <c r="D321" s="17" t="s">
        <v>83</v>
      </c>
      <c r="E321" s="30" t="s">
        <v>216</v>
      </c>
      <c r="F321" s="59"/>
      <c r="G321" s="45">
        <v>81.67</v>
      </c>
    </row>
    <row r="322" spans="1:7" x14ac:dyDescent="0.3">
      <c r="A322" s="41">
        <v>45229</v>
      </c>
      <c r="B322" s="21" t="s">
        <v>196</v>
      </c>
      <c r="C322" s="81" t="s">
        <v>854</v>
      </c>
      <c r="D322" s="17" t="s">
        <v>66</v>
      </c>
      <c r="E322" s="30" t="s">
        <v>226</v>
      </c>
      <c r="F322" s="59"/>
      <c r="G322" s="45">
        <v>1132</v>
      </c>
    </row>
    <row r="323" spans="1:7" x14ac:dyDescent="0.3">
      <c r="A323" s="41">
        <v>45229</v>
      </c>
      <c r="B323" s="21" t="s">
        <v>196</v>
      </c>
      <c r="C323" s="81" t="s">
        <v>855</v>
      </c>
      <c r="D323" s="17" t="s">
        <v>66</v>
      </c>
      <c r="E323" s="30" t="s">
        <v>226</v>
      </c>
      <c r="F323" s="59"/>
      <c r="G323" s="45">
        <v>11825</v>
      </c>
    </row>
    <row r="324" spans="1:7" x14ac:dyDescent="0.3">
      <c r="A324" s="41">
        <v>45229</v>
      </c>
      <c r="B324" s="21" t="s">
        <v>196</v>
      </c>
      <c r="C324" s="81" t="s">
        <v>856</v>
      </c>
      <c r="D324" s="17" t="s">
        <v>66</v>
      </c>
      <c r="E324" s="30" t="s">
        <v>226</v>
      </c>
      <c r="F324" s="59"/>
      <c r="G324" s="45">
        <v>2688</v>
      </c>
    </row>
    <row r="325" spans="1:7" x14ac:dyDescent="0.3">
      <c r="A325" s="41">
        <v>45229</v>
      </c>
      <c r="B325" s="21" t="s">
        <v>196</v>
      </c>
      <c r="C325" s="81" t="s">
        <v>857</v>
      </c>
      <c r="D325" s="17" t="s">
        <v>66</v>
      </c>
      <c r="E325" s="30" t="s">
        <v>226</v>
      </c>
      <c r="F325" s="59"/>
      <c r="G325" s="45">
        <v>13942.9</v>
      </c>
    </row>
    <row r="326" spans="1:7" x14ac:dyDescent="0.3">
      <c r="A326" s="41">
        <v>45229</v>
      </c>
      <c r="B326" s="21" t="s">
        <v>118</v>
      </c>
      <c r="C326" s="81" t="s">
        <v>858</v>
      </c>
      <c r="D326" s="17" t="s">
        <v>75</v>
      </c>
      <c r="E326" s="30" t="s">
        <v>859</v>
      </c>
      <c r="F326" s="59"/>
      <c r="G326" s="45">
        <v>3779.05</v>
      </c>
    </row>
    <row r="327" spans="1:7" x14ac:dyDescent="0.3">
      <c r="A327" s="41">
        <v>45229</v>
      </c>
      <c r="B327" s="21" t="s">
        <v>196</v>
      </c>
      <c r="C327" s="81" t="s">
        <v>860</v>
      </c>
      <c r="D327" s="17" t="s">
        <v>66</v>
      </c>
      <c r="E327" s="30" t="s">
        <v>226</v>
      </c>
      <c r="F327" s="59"/>
      <c r="G327" s="45">
        <v>1180</v>
      </c>
    </row>
    <row r="328" spans="1:7" x14ac:dyDescent="0.3">
      <c r="A328" s="41">
        <v>45229</v>
      </c>
      <c r="B328" s="21" t="s">
        <v>103</v>
      </c>
      <c r="C328" s="21" t="s">
        <v>379</v>
      </c>
      <c r="D328" s="17" t="s">
        <v>65</v>
      </c>
      <c r="E328" s="30" t="s">
        <v>217</v>
      </c>
      <c r="F328" s="59"/>
      <c r="G328" s="45">
        <v>13.799999999999999</v>
      </c>
    </row>
    <row r="329" spans="1:7" x14ac:dyDescent="0.3">
      <c r="A329" s="40">
        <v>45230</v>
      </c>
      <c r="B329" s="21" t="s">
        <v>103</v>
      </c>
      <c r="C329" s="21" t="s">
        <v>377</v>
      </c>
      <c r="D329" s="17" t="s">
        <v>65</v>
      </c>
      <c r="E329" s="30" t="s">
        <v>861</v>
      </c>
      <c r="F329" s="44">
        <v>1.05</v>
      </c>
      <c r="G329" s="44"/>
    </row>
    <row r="330" spans="1:7" x14ac:dyDescent="0.3">
      <c r="A330" s="40">
        <v>45230</v>
      </c>
      <c r="B330" s="21" t="s">
        <v>103</v>
      </c>
      <c r="C330" s="21" t="s">
        <v>377</v>
      </c>
      <c r="D330" s="17" t="s">
        <v>65</v>
      </c>
      <c r="E330" s="30" t="s">
        <v>861</v>
      </c>
      <c r="F330" s="44">
        <v>1.07</v>
      </c>
      <c r="G330" s="44"/>
    </row>
    <row r="331" spans="1:7" x14ac:dyDescent="0.3">
      <c r="A331" s="40">
        <v>45230</v>
      </c>
      <c r="B331" s="21" t="s">
        <v>103</v>
      </c>
      <c r="C331" s="21" t="s">
        <v>377</v>
      </c>
      <c r="D331" s="17" t="s">
        <v>65</v>
      </c>
      <c r="E331" s="30" t="s">
        <v>861</v>
      </c>
      <c r="F331" s="44">
        <f>2.3*59</f>
        <v>135.69999999999999</v>
      </c>
      <c r="G331" s="44"/>
    </row>
    <row r="332" spans="1:7" x14ac:dyDescent="0.3">
      <c r="A332" s="40">
        <v>45230</v>
      </c>
      <c r="B332" s="21" t="s">
        <v>103</v>
      </c>
      <c r="C332" s="21" t="s">
        <v>377</v>
      </c>
      <c r="D332" s="17" t="s">
        <v>65</v>
      </c>
      <c r="E332" s="30" t="s">
        <v>861</v>
      </c>
      <c r="F332" s="44">
        <v>4.28</v>
      </c>
      <c r="G332" s="44"/>
    </row>
    <row r="333" spans="1:7" x14ac:dyDescent="0.3">
      <c r="A333" s="40">
        <v>45230</v>
      </c>
      <c r="B333" s="21" t="s">
        <v>103</v>
      </c>
      <c r="C333" s="21" t="s">
        <v>377</v>
      </c>
      <c r="D333" s="17" t="s">
        <v>65</v>
      </c>
      <c r="E333" s="30" t="s">
        <v>861</v>
      </c>
      <c r="F333" s="44">
        <v>6.42</v>
      </c>
      <c r="G333" s="44"/>
    </row>
    <row r="334" spans="1:7" x14ac:dyDescent="0.3">
      <c r="A334" s="40">
        <v>45230</v>
      </c>
      <c r="B334" s="21" t="s">
        <v>103</v>
      </c>
      <c r="C334" s="21" t="s">
        <v>377</v>
      </c>
      <c r="D334" s="17" t="s">
        <v>65</v>
      </c>
      <c r="E334" s="30" t="s">
        <v>861</v>
      </c>
      <c r="F334" s="44">
        <v>402.32</v>
      </c>
      <c r="G334" s="44"/>
    </row>
    <row r="335" spans="1:7" x14ac:dyDescent="0.3">
      <c r="A335" s="40">
        <v>45230</v>
      </c>
      <c r="B335" s="21" t="s">
        <v>103</v>
      </c>
      <c r="C335" s="21" t="s">
        <v>377</v>
      </c>
      <c r="D335" s="17" t="s">
        <v>62</v>
      </c>
      <c r="E335" s="30" t="s">
        <v>359</v>
      </c>
      <c r="F335" s="44">
        <v>33027.480000000003</v>
      </c>
      <c r="G335" s="44"/>
    </row>
    <row r="336" spans="1:7" x14ac:dyDescent="0.3">
      <c r="A336" s="40">
        <v>45230</v>
      </c>
      <c r="B336" s="21" t="s">
        <v>103</v>
      </c>
      <c r="C336" s="21" t="s">
        <v>377</v>
      </c>
      <c r="D336" s="17" t="s">
        <v>62</v>
      </c>
      <c r="E336" s="30" t="s">
        <v>218</v>
      </c>
      <c r="F336" s="44">
        <v>245399.55</v>
      </c>
      <c r="G336" s="44"/>
    </row>
    <row r="337" spans="1:7" x14ac:dyDescent="0.3">
      <c r="A337" s="40">
        <v>45230</v>
      </c>
      <c r="B337" s="21" t="s">
        <v>201</v>
      </c>
      <c r="C337" s="71" t="s">
        <v>390</v>
      </c>
      <c r="D337" s="17" t="s">
        <v>93</v>
      </c>
      <c r="E337" s="30" t="s">
        <v>862</v>
      </c>
      <c r="F337" s="84"/>
      <c r="G337" s="44">
        <v>33492.43</v>
      </c>
    </row>
    <row r="338" spans="1:7" x14ac:dyDescent="0.3">
      <c r="A338" s="40">
        <v>45230</v>
      </c>
      <c r="B338" s="21" t="s">
        <v>201</v>
      </c>
      <c r="C338" s="71">
        <v>6267113</v>
      </c>
      <c r="D338" s="17" t="s">
        <v>93</v>
      </c>
      <c r="E338" s="30" t="s">
        <v>863</v>
      </c>
      <c r="F338" s="78"/>
      <c r="G338" s="45">
        <v>50855.64</v>
      </c>
    </row>
    <row r="339" spans="1:7" x14ac:dyDescent="0.3">
      <c r="A339" s="41">
        <v>45230</v>
      </c>
      <c r="B339" s="21" t="s">
        <v>182</v>
      </c>
      <c r="C339" s="21">
        <v>6697616</v>
      </c>
      <c r="D339" s="17" t="s">
        <v>102</v>
      </c>
      <c r="E339" s="30" t="s">
        <v>864</v>
      </c>
      <c r="F339" s="78"/>
      <c r="G339" s="45">
        <v>44271.25</v>
      </c>
    </row>
    <row r="340" spans="1:7" x14ac:dyDescent="0.3">
      <c r="A340" s="41">
        <v>45230</v>
      </c>
      <c r="B340" s="21" t="s">
        <v>182</v>
      </c>
      <c r="C340" s="71">
        <v>6467848</v>
      </c>
      <c r="D340" s="17" t="s">
        <v>93</v>
      </c>
      <c r="E340" s="30" t="s">
        <v>865</v>
      </c>
      <c r="F340" s="78"/>
      <c r="G340" s="45">
        <v>110817.76999999999</v>
      </c>
    </row>
    <row r="341" spans="1:7" x14ac:dyDescent="0.3">
      <c r="A341" s="40">
        <v>45230</v>
      </c>
      <c r="B341" s="21" t="s">
        <v>182</v>
      </c>
      <c r="C341" s="71">
        <v>513280918</v>
      </c>
      <c r="D341" s="17" t="s">
        <v>102</v>
      </c>
      <c r="E341" s="30" t="s">
        <v>627</v>
      </c>
      <c r="F341" s="78"/>
      <c r="G341" s="45">
        <v>1432.83</v>
      </c>
    </row>
    <row r="342" spans="1:7" x14ac:dyDescent="0.3">
      <c r="A342" s="40">
        <v>45230</v>
      </c>
      <c r="B342" s="21" t="s">
        <v>182</v>
      </c>
      <c r="C342" s="21">
        <v>54848122</v>
      </c>
      <c r="D342" s="17" t="s">
        <v>93</v>
      </c>
      <c r="E342" s="30" t="s">
        <v>628</v>
      </c>
      <c r="F342" s="79"/>
      <c r="G342" s="45">
        <v>38107.949999999997</v>
      </c>
    </row>
    <row r="343" spans="1:7" x14ac:dyDescent="0.3">
      <c r="A343" s="67"/>
      <c r="B343" s="68"/>
      <c r="C343" s="67"/>
      <c r="D343" s="67"/>
      <c r="E343" s="69" t="s">
        <v>0</v>
      </c>
      <c r="F343" s="70">
        <f>SUM(F3:F342)</f>
        <v>25263330.210000005</v>
      </c>
      <c r="G343" s="70">
        <f>SUM(G3:G342)</f>
        <v>25263330.209999993</v>
      </c>
    </row>
  </sheetData>
  <sheetProtection algorithmName="SHA-512" hashValue="oEbc6QN7FLvfO95kANTCP9m273Q4IYBKARMHjmREWjjnHb9AzMN23NG2FQbVN6loJiB+yjjzcgVaFzjTf1381Q==" saltValue="QSyk+4NEMvNbUuXP6hveSQ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F2" name="Intervalo1_14_18_1_1"/>
    <protectedRange algorithmName="SHA-512" hashValue="SOYoXHnsd8H3JMwtnN8n0SDMvJLW8NUH3c7N9U/C2WTm7adtKrHc9Rw5AhcK1dwRMld7kJZ5o3zpwjKqrnC6rw==" saltValue="9sV1nF7wJ5XLhLyfByHakQ==" spinCount="100000" sqref="A2" name="Intervalo1_9_12_1"/>
    <protectedRange algorithmName="SHA-512" hashValue="BIECXXLQTeZJOx05FhxNMY6bX0FG7L8BpAjO3Hk073tMf1ubRNMfSRBsBwOVM9WAG5vzoeJK9zi73lb6vrANVA==" saltValue="YhRx49mkr4bYm3ZTPTnjcg==" spinCount="100000" sqref="A7:G7 A10:G10" name="Intervalo1_2"/>
    <protectedRange algorithmName="SHA-512" hashValue="BIECXXLQTeZJOx05FhxNMY6bX0FG7L8BpAjO3Hk073tMf1ubRNMfSRBsBwOVM9WAG5vzoeJK9zi73lb6vrANVA==" saltValue="YhRx49mkr4bYm3ZTPTnjcg==" spinCount="100000" sqref="A12:G12" name="Intervalo1_4"/>
    <protectedRange algorithmName="SHA-512" hashValue="BIECXXLQTeZJOx05FhxNMY6bX0FG7L8BpAjO3Hk073tMf1ubRNMfSRBsBwOVM9WAG5vzoeJK9zi73lb6vrANVA==" saltValue="YhRx49mkr4bYm3ZTPTnjcg==" spinCount="100000" sqref="A14:G14" name="Intervalo1_6"/>
    <protectedRange algorithmName="SHA-512" hashValue="BIECXXLQTeZJOx05FhxNMY6bX0FG7L8BpAjO3Hk073tMf1ubRNMfSRBsBwOVM9WAG5vzoeJK9zi73lb6vrANVA==" saltValue="YhRx49mkr4bYm3ZTPTnjcg==" spinCount="100000" sqref="A15:G15" name="Intervalo1_7"/>
    <protectedRange algorithmName="SHA-512" hashValue="BIECXXLQTeZJOx05FhxNMY6bX0FG7L8BpAjO3Hk073tMf1ubRNMfSRBsBwOVM9WAG5vzoeJK9zi73lb6vrANVA==" saltValue="YhRx49mkr4bYm3ZTPTnjcg==" spinCount="100000" sqref="A16:G16" name="Intervalo1_8"/>
    <protectedRange algorithmName="SHA-512" hashValue="BIECXXLQTeZJOx05FhxNMY6bX0FG7L8BpAjO3Hk073tMf1ubRNMfSRBsBwOVM9WAG5vzoeJK9zi73lb6vrANVA==" saltValue="YhRx49mkr4bYm3ZTPTnjcg==" spinCount="100000" sqref="A17:D17 F17" name="Intervalo1_9"/>
    <protectedRange algorithmName="SHA-512" hashValue="nJCPMKKPbQe6/ha4iPpgDvsehmgBQOKJ/8YB5Oj66Xa1HSaMdEySI9MA2i7F3wvMOIhzJpsg48H1o311Buf3qA==" saltValue="Z3UMDN8w5bylweDrohUzTQ==" spinCount="100000" sqref="G17" name="Intervalo1_1_3"/>
    <protectedRange algorithmName="SHA-512" hashValue="BIECXXLQTeZJOx05FhxNMY6bX0FG7L8BpAjO3Hk073tMf1ubRNMfSRBsBwOVM9WAG5vzoeJK9zi73lb6vrANVA==" saltValue="YhRx49mkr4bYm3ZTPTnjcg==" spinCount="100000" sqref="A18:G18" name="Intervalo1_10"/>
    <protectedRange algorithmName="SHA-512" hashValue="BIECXXLQTeZJOx05FhxNMY6bX0FG7L8BpAjO3Hk073tMf1ubRNMfSRBsBwOVM9WAG5vzoeJK9zi73lb6vrANVA==" saltValue="YhRx49mkr4bYm3ZTPTnjcg==" spinCount="100000" sqref="A21:G22" name="Intervalo1_11"/>
    <protectedRange algorithmName="SHA-512" hashValue="BIECXXLQTeZJOx05FhxNMY6bX0FG7L8BpAjO3Hk073tMf1ubRNMfSRBsBwOVM9WAG5vzoeJK9zi73lb6vrANVA==" saltValue="YhRx49mkr4bYm3ZTPTnjcg==" spinCount="100000" sqref="A23:F23" name="Intervalo1_12"/>
    <protectedRange algorithmName="SHA-512" hashValue="nJCPMKKPbQe6/ha4iPpgDvsehmgBQOKJ/8YB5Oj66Xa1HSaMdEySI9MA2i7F3wvMOIhzJpsg48H1o311Buf3qA==" saltValue="Z3UMDN8w5bylweDrohUzTQ==" spinCount="100000" sqref="G23" name="Intervalo1_1_3_1"/>
    <protectedRange algorithmName="SHA-512" hashValue="BIECXXLQTeZJOx05FhxNMY6bX0FG7L8BpAjO3Hk073tMf1ubRNMfSRBsBwOVM9WAG5vzoeJK9zi73lb6vrANVA==" saltValue="YhRx49mkr4bYm3ZTPTnjcg==" spinCount="100000" sqref="A24:F24" name="Intervalo1_13"/>
    <protectedRange algorithmName="SHA-512" hashValue="nJCPMKKPbQe6/ha4iPpgDvsehmgBQOKJ/8YB5Oj66Xa1HSaMdEySI9MA2i7F3wvMOIhzJpsg48H1o311Buf3qA==" saltValue="Z3UMDN8w5bylweDrohUzTQ==" spinCount="100000" sqref="G24" name="Intervalo1_1_3_2"/>
    <protectedRange algorithmName="SHA-512" hashValue="BIECXXLQTeZJOx05FhxNMY6bX0FG7L8BpAjO3Hk073tMf1ubRNMfSRBsBwOVM9WAG5vzoeJK9zi73lb6vrANVA==" saltValue="YhRx49mkr4bYm3ZTPTnjcg==" spinCount="100000" sqref="A25:G25 A28:G28 G26:G27" name="Intervalo1_14"/>
    <protectedRange algorithmName="SHA-512" hashValue="BIECXXLQTeZJOx05FhxNMY6bX0FG7L8BpAjO3Hk073tMf1ubRNMfSRBsBwOVM9WAG5vzoeJK9zi73lb6vrANVA==" saltValue="YhRx49mkr4bYm3ZTPTnjcg==" spinCount="100000" sqref="G29" name="Intervalo1_15"/>
    <protectedRange algorithmName="SHA-512" hashValue="pYqvGp4vyeT51Cm34fl1Id+3laNBAeXZ4xCJQzRXtltNVGl551VlmJarAj+OLsj74RRcLroUKfyp8dsMep+krw==" saltValue="4tagR5G1Xs5zqOyVLn3ZaQ==" spinCount="100000" sqref="A29:F30" name="Intervalo1_1_1"/>
    <protectedRange algorithmName="SHA-512" hashValue="nJCPMKKPbQe6/ha4iPpgDvsehmgBQOKJ/8YB5Oj66Xa1HSaMdEySI9MA2i7F3wvMOIhzJpsg48H1o311Buf3qA==" saltValue="Z3UMDN8w5bylweDrohUzTQ==" spinCount="100000" sqref="G30" name="Intervalo1_1_3_3"/>
    <protectedRange algorithmName="SHA-512" hashValue="BIECXXLQTeZJOx05FhxNMY6bX0FG7L8BpAjO3Hk073tMf1ubRNMfSRBsBwOVM9WAG5vzoeJK9zi73lb6vrANVA==" saltValue="YhRx49mkr4bYm3ZTPTnjcg==" spinCount="100000" sqref="A31:G31" name="Intervalo1_16"/>
    <protectedRange algorithmName="SHA-512" hashValue="BIECXXLQTeZJOx05FhxNMY6bX0FG7L8BpAjO3Hk073tMf1ubRNMfSRBsBwOVM9WAG5vzoeJK9zi73lb6vrANVA==" saltValue="YhRx49mkr4bYm3ZTPTnjcg==" spinCount="100000" sqref="F47:G47 F40:G40 F38:G38 B32:B35 B48:B49 F32:G34 B37:B44 F48:F49 F39 B46 F41:F44 F45:G45 F46 F35:F37 A32:A49 C32:E49" name="Intervalo1_17"/>
    <protectedRange algorithmName="SHA-512" hashValue="SOYoXHnsd8H3JMwtnN8n0SDMvJLW8NUH3c7N9U/C2WTm7adtKrHc9Rw5AhcK1dwRMld7kJZ5o3zpwjKqrnC6rw==" saltValue="9sV1nF7wJ5XLhLyfByHakQ==" spinCount="100000" sqref="B45 B47 B36" name="Intervalo1_7_1"/>
    <protectedRange algorithmName="SHA-512" hashValue="nJCPMKKPbQe6/ha4iPpgDvsehmgBQOKJ/8YB5Oj66Xa1HSaMdEySI9MA2i7F3wvMOIhzJpsg48H1o311Buf3qA==" saltValue="Z3UMDN8w5bylweDrohUzTQ==" spinCount="100000" sqref="G39 G41:G44 G46 G35:G37 G48:G49" name="Intervalo1_1_3_4"/>
    <protectedRange algorithmName="SHA-512" hashValue="BIECXXLQTeZJOx05FhxNMY6bX0FG7L8BpAjO3Hk073tMf1ubRNMfSRBsBwOVM9WAG5vzoeJK9zi73lb6vrANVA==" saltValue="YhRx49mkr4bYm3ZTPTnjcg==" spinCount="100000" sqref="F66:G66 F60:G60 A50:F55 F64:F65 F61:F62 F63:G63 A58:E66 F58:F59" name="Intervalo1_18"/>
    <protectedRange algorithmName="SHA-512" hashValue="nJCPMKKPbQe6/ha4iPpgDvsehmgBQOKJ/8YB5Oj66Xa1HSaMdEySI9MA2i7F3wvMOIhzJpsg48H1o311Buf3qA==" saltValue="Z3UMDN8w5bylweDrohUzTQ==" spinCount="100000" sqref="G62 G65 G51:G59" name="Intervalo1_1_3_5"/>
    <protectedRange algorithmName="SHA-512" hashValue="SOYoXHnsd8H3JMwtnN8n0SDMvJLW8NUH3c7N9U/C2WTm7adtKrHc9Rw5AhcK1dwRMld7kJZ5o3zpwjKqrnC6rw==" saltValue="9sV1nF7wJ5XLhLyfByHakQ==" spinCount="100000" sqref="G61 G64 G50" name="Intervalo1_14_1"/>
    <protectedRange algorithmName="SHA-512" hashValue="BIECXXLQTeZJOx05FhxNMY6bX0FG7L8BpAjO3Hk073tMf1ubRNMfSRBsBwOVM9WAG5vzoeJK9zi73lb6vrANVA==" saltValue="YhRx49mkr4bYm3ZTPTnjcg==" spinCount="100000" sqref="C67:C69 D69 C70:D70" name="Intervalo1_19"/>
    <protectedRange algorithmName="SHA-512" hashValue="pYqvGp4vyeT51Cm34fl1Id+3laNBAeXZ4xCJQzRXtltNVGl551VlmJarAj+OLsj74RRcLroUKfyp8dsMep+krw==" saltValue="4tagR5G1Xs5zqOyVLn3ZaQ==" spinCount="100000" sqref="A67:B70 E67:F70 D67:D68" name="Intervalo1_1_2"/>
    <protectedRange algorithmName="SHA-512" hashValue="nJCPMKKPbQe6/ha4iPpgDvsehmgBQOKJ/8YB5Oj66Xa1HSaMdEySI9MA2i7F3wvMOIhzJpsg48H1o311Buf3qA==" saltValue="Z3UMDN8w5bylweDrohUzTQ==" spinCount="100000" sqref="G67:G70" name="Intervalo1_1_3_6"/>
    <protectedRange algorithmName="SHA-512" hashValue="pYqvGp4vyeT51Cm34fl1Id+3laNBAeXZ4xCJQzRXtltNVGl551VlmJarAj+OLsj74RRcLroUKfyp8dsMep+krw==" saltValue="4tagR5G1Xs5zqOyVLn3ZaQ==" spinCount="100000" sqref="C71" name="Intervalo1_1_6"/>
    <protectedRange algorithmName="SHA-512" hashValue="SOYoXHnsd8H3JMwtnN8n0SDMvJLW8NUH3c7N9U/C2WTm7adtKrHc9Rw5AhcK1dwRMld7kJZ5o3zpwjKqrnC6rw==" saltValue="9sV1nF7wJ5XLhLyfByHakQ==" spinCount="100000" sqref="A71:B71 D71:F71" name="Intervalo1_1_1_1"/>
    <protectedRange algorithmName="SHA-512" hashValue="nJCPMKKPbQe6/ha4iPpgDvsehmgBQOKJ/8YB5Oj66Xa1HSaMdEySI9MA2i7F3wvMOIhzJpsg48H1o311Buf3qA==" saltValue="Z3UMDN8w5bylweDrohUzTQ==" spinCount="100000" sqref="G71" name="Intervalo1_1_3_7"/>
    <protectedRange algorithmName="SHA-512" hashValue="BIECXXLQTeZJOx05FhxNMY6bX0FG7L8BpAjO3Hk073tMf1ubRNMfSRBsBwOVM9WAG5vzoeJK9zi73lb6vrANVA==" saltValue="YhRx49mkr4bYm3ZTPTnjcg==" spinCount="100000" sqref="A72:F72" name="Intervalo1_20"/>
    <protectedRange algorithmName="SHA-512" hashValue="nJCPMKKPbQe6/ha4iPpgDvsehmgBQOKJ/8YB5Oj66Xa1HSaMdEySI9MA2i7F3wvMOIhzJpsg48H1o311Buf3qA==" saltValue="Z3UMDN8w5bylweDrohUzTQ==" spinCount="100000" sqref="G72" name="Intervalo1_1_3_8"/>
    <protectedRange algorithmName="SHA-512" hashValue="BIECXXLQTeZJOx05FhxNMY6bX0FG7L8BpAjO3Hk073tMf1ubRNMfSRBsBwOVM9WAG5vzoeJK9zi73lb6vrANVA==" saltValue="YhRx49mkr4bYm3ZTPTnjcg==" spinCount="100000" sqref="A73:F73" name="Intervalo1_21"/>
    <protectedRange algorithmName="SHA-512" hashValue="nJCPMKKPbQe6/ha4iPpgDvsehmgBQOKJ/8YB5Oj66Xa1HSaMdEySI9MA2i7F3wvMOIhzJpsg48H1o311Buf3qA==" saltValue="Z3UMDN8w5bylweDrohUzTQ==" spinCount="100000" sqref="G73" name="Intervalo1_1_3_9"/>
    <protectedRange algorithmName="SHA-512" hashValue="BIECXXLQTeZJOx05FhxNMY6bX0FG7L8BpAjO3Hk073tMf1ubRNMfSRBsBwOVM9WAG5vzoeJK9zi73lb6vrANVA==" saltValue="YhRx49mkr4bYm3ZTPTnjcg==" spinCount="100000" sqref="A74:F74" name="Intervalo1_22"/>
    <protectedRange algorithmName="SHA-512" hashValue="nJCPMKKPbQe6/ha4iPpgDvsehmgBQOKJ/8YB5Oj66Xa1HSaMdEySI9MA2i7F3wvMOIhzJpsg48H1o311Buf3qA==" saltValue="Z3UMDN8w5bylweDrohUzTQ==" spinCount="100000" sqref="G74" name="Intervalo1_1_3_10"/>
    <protectedRange algorithmName="SHA-512" hashValue="BIECXXLQTeZJOx05FhxNMY6bX0FG7L8BpAjO3Hk073tMf1ubRNMfSRBsBwOVM9WAG5vzoeJK9zi73lb6vrANVA==" saltValue="YhRx49mkr4bYm3ZTPTnjcg==" spinCount="100000" sqref="A75:F75" name="Intervalo1_23"/>
    <protectedRange algorithmName="SHA-512" hashValue="nJCPMKKPbQe6/ha4iPpgDvsehmgBQOKJ/8YB5Oj66Xa1HSaMdEySI9MA2i7F3wvMOIhzJpsg48H1o311Buf3qA==" saltValue="Z3UMDN8w5bylweDrohUzTQ==" spinCount="100000" sqref="G75" name="Intervalo1_1_3_11"/>
    <protectedRange algorithmName="SHA-512" hashValue="BIECXXLQTeZJOx05FhxNMY6bX0FG7L8BpAjO3Hk073tMf1ubRNMfSRBsBwOVM9WAG5vzoeJK9zi73lb6vrANVA==" saltValue="YhRx49mkr4bYm3ZTPTnjcg==" spinCount="100000" sqref="A76:G77" name="Intervalo1_24"/>
    <protectedRange algorithmName="SHA-512" hashValue="BIECXXLQTeZJOx05FhxNMY6bX0FG7L8BpAjO3Hk073tMf1ubRNMfSRBsBwOVM9WAG5vzoeJK9zi73lb6vrANVA==" saltValue="YhRx49mkr4bYm3ZTPTnjcg==" spinCount="100000" sqref="F78 A78" name="Intervalo1_25"/>
    <protectedRange algorithmName="SHA-512" hashValue="pYqvGp4vyeT51Cm34fl1Id+3laNBAeXZ4xCJQzRXtltNVGl551VlmJarAj+OLsj74RRcLroUKfyp8dsMep+krw==" saltValue="4tagR5G1Xs5zqOyVLn3ZaQ==" spinCount="100000" sqref="B78:E78" name="Intervalo1_1_7"/>
    <protectedRange algorithmName="SHA-512" hashValue="nJCPMKKPbQe6/ha4iPpgDvsehmgBQOKJ/8YB5Oj66Xa1HSaMdEySI9MA2i7F3wvMOIhzJpsg48H1o311Buf3qA==" saltValue="Z3UMDN8w5bylweDrohUzTQ==" spinCount="100000" sqref="G78" name="Intervalo1_1_3_12"/>
    <protectedRange algorithmName="SHA-512" hashValue="BIECXXLQTeZJOx05FhxNMY6bX0FG7L8BpAjO3Hk073tMf1ubRNMfSRBsBwOVM9WAG5vzoeJK9zi73lb6vrANVA==" saltValue="YhRx49mkr4bYm3ZTPTnjcg==" spinCount="100000" sqref="A79:G79" name="Intervalo1_26"/>
    <protectedRange algorithmName="SHA-512" hashValue="BIECXXLQTeZJOx05FhxNMY6bX0FG7L8BpAjO3Hk073tMf1ubRNMfSRBsBwOVM9WAG5vzoeJK9zi73lb6vrANVA==" saltValue="YhRx49mkr4bYm3ZTPTnjcg==" spinCount="100000" sqref="A80:G80" name="Intervalo1_27"/>
    <protectedRange algorithmName="SHA-512" hashValue="BIECXXLQTeZJOx05FhxNMY6bX0FG7L8BpAjO3Hk073tMf1ubRNMfSRBsBwOVM9WAG5vzoeJK9zi73lb6vrANVA==" saltValue="YhRx49mkr4bYm3ZTPTnjcg==" spinCount="100000" sqref="G81 E81 B81" name="Intervalo1_28"/>
    <protectedRange algorithmName="SHA-512" hashValue="pYqvGp4vyeT51Cm34fl1Id+3laNBAeXZ4xCJQzRXtltNVGl551VlmJarAj+OLsj74RRcLroUKfyp8dsMep+krw==" saltValue="4tagR5G1Xs5zqOyVLn3ZaQ==" spinCount="100000" sqref="C81:D81 B82:G82 A81:A82 F81" name="Intervalo1_8_1"/>
    <protectedRange algorithmName="SHA-512" hashValue="BIECXXLQTeZJOx05FhxNMY6bX0FG7L8BpAjO3Hk073tMf1ubRNMfSRBsBwOVM9WAG5vzoeJK9zi73lb6vrANVA==" saltValue="YhRx49mkr4bYm3ZTPTnjcg==" spinCount="100000" sqref="A83:B83 D83:F83" name="Intervalo1_29"/>
    <protectedRange algorithmName="SHA-512" hashValue="nJCPMKKPbQe6/ha4iPpgDvsehmgBQOKJ/8YB5Oj66Xa1HSaMdEySI9MA2i7F3wvMOIhzJpsg48H1o311Buf3qA==" saltValue="Z3UMDN8w5bylweDrohUzTQ==" spinCount="100000" sqref="G83" name="Intervalo1_1_3_13"/>
    <protectedRange algorithmName="SHA-512" hashValue="pYqvGp4vyeT51Cm34fl1Id+3laNBAeXZ4xCJQzRXtltNVGl551VlmJarAj+OLsj74RRcLroUKfyp8dsMep+krw==" saltValue="4tagR5G1Xs5zqOyVLn3ZaQ==" spinCount="100000" sqref="C83" name="Intervalo1_8_2"/>
    <protectedRange algorithmName="SHA-512" hashValue="pYqvGp4vyeT51Cm34fl1Id+3laNBAeXZ4xCJQzRXtltNVGl551VlmJarAj+OLsj74RRcLroUKfyp8dsMep+krw==" saltValue="4tagR5G1Xs5zqOyVLn3ZaQ==" spinCount="100000" sqref="A84:G84" name="Intervalo1_8_3"/>
    <protectedRange algorithmName="SHA-512" hashValue="pYqvGp4vyeT51Cm34fl1Id+3laNBAeXZ4xCJQzRXtltNVGl551VlmJarAj+OLsj74RRcLroUKfyp8dsMep+krw==" saltValue="4tagR5G1Xs5zqOyVLn3ZaQ==" spinCount="100000" sqref="A85:G85" name="Intervalo1_8_4"/>
    <protectedRange algorithmName="SHA-512" hashValue="BIECXXLQTeZJOx05FhxNMY6bX0FG7L8BpAjO3Hk073tMf1ubRNMfSRBsBwOVM9WAG5vzoeJK9zi73lb6vrANVA==" saltValue="YhRx49mkr4bYm3ZTPTnjcg==" spinCount="100000" sqref="G87 B86" name="Intervalo1_30"/>
    <protectedRange algorithmName="SHA-512" hashValue="pYqvGp4vyeT51Cm34fl1Id+3laNBAeXZ4xCJQzRXtltNVGl551VlmJarAj+OLsj74RRcLroUKfyp8dsMep+krw==" saltValue="4tagR5G1Xs5zqOyVLn3ZaQ==" spinCount="100000" sqref="F87 A86 A87:B87 C86:E87 F86:G86" name="Intervalo1_8_5"/>
    <protectedRange algorithmName="SHA-512" hashValue="SOYoXHnsd8H3JMwtnN8n0SDMvJLW8NUH3c7N9U/C2WTm7adtKrHc9Rw5AhcK1dwRMld7kJZ5o3zpwjKqrnC6rw==" saltValue="9sV1nF7wJ5XLhLyfByHakQ==" spinCount="100000" sqref="A88:G88" name="Intervalo1_1_2_1"/>
    <protectedRange algorithmName="SHA-512" hashValue="SOYoXHnsd8H3JMwtnN8n0SDMvJLW8NUH3c7N9U/C2WTm7adtKrHc9Rw5AhcK1dwRMld7kJZ5o3zpwjKqrnC6rw==" saltValue="9sV1nF7wJ5XLhLyfByHakQ==" spinCount="100000" sqref="A89:G89" name="Intervalo1_4_1"/>
    <protectedRange algorithmName="SHA-512" hashValue="SOYoXHnsd8H3JMwtnN8n0SDMvJLW8NUH3c7N9U/C2WTm7adtKrHc9Rw5AhcK1dwRMld7kJZ5o3zpwjKqrnC6rw==" saltValue="9sV1nF7wJ5XLhLyfByHakQ==" spinCount="100000" sqref="B90" name="Intervalo1_7_2"/>
    <protectedRange algorithmName="SHA-512" hashValue="SOYoXHnsd8H3JMwtnN8n0SDMvJLW8NUH3c7N9U/C2WTm7adtKrHc9Rw5AhcK1dwRMld7kJZ5o3zpwjKqrnC6rw==" saltValue="9sV1nF7wJ5XLhLyfByHakQ==" spinCount="100000" sqref="A90 C90:G90" name="Intervalo1_9_1"/>
    <protectedRange algorithmName="SHA-512" hashValue="BIECXXLQTeZJOx05FhxNMY6bX0FG7L8BpAjO3Hk073tMf1ubRNMfSRBsBwOVM9WAG5vzoeJK9zi73lb6vrANVA==" saltValue="YhRx49mkr4bYm3ZTPTnjcg==" spinCount="100000" sqref="A91:F91" name="Intervalo1_31"/>
    <protectedRange algorithmName="SHA-512" hashValue="nJCPMKKPbQe6/ha4iPpgDvsehmgBQOKJ/8YB5Oj66Xa1HSaMdEySI9MA2i7F3wvMOIhzJpsg48H1o311Buf3qA==" saltValue="Z3UMDN8w5bylweDrohUzTQ==" spinCount="100000" sqref="G91" name="Intervalo1_1_3_14"/>
    <protectedRange algorithmName="SHA-512" hashValue="BIECXXLQTeZJOx05FhxNMY6bX0FG7L8BpAjO3Hk073tMf1ubRNMfSRBsBwOVM9WAG5vzoeJK9zi73lb6vrANVA==" saltValue="YhRx49mkr4bYm3ZTPTnjcg==" spinCount="100000" sqref="A92:F92" name="Intervalo1_32"/>
    <protectedRange algorithmName="SHA-512" hashValue="nJCPMKKPbQe6/ha4iPpgDvsehmgBQOKJ/8YB5Oj66Xa1HSaMdEySI9MA2i7F3wvMOIhzJpsg48H1o311Buf3qA==" saltValue="Z3UMDN8w5bylweDrohUzTQ==" spinCount="100000" sqref="G92" name="Intervalo1_1_3_15"/>
    <protectedRange algorithmName="SHA-512" hashValue="BIECXXLQTeZJOx05FhxNMY6bX0FG7L8BpAjO3Hk073tMf1ubRNMfSRBsBwOVM9WAG5vzoeJK9zi73lb6vrANVA==" saltValue="YhRx49mkr4bYm3ZTPTnjcg==" spinCount="100000" sqref="A93:F93" name="Intervalo1_33"/>
    <protectedRange algorithmName="SHA-512" hashValue="nJCPMKKPbQe6/ha4iPpgDvsehmgBQOKJ/8YB5Oj66Xa1HSaMdEySI9MA2i7F3wvMOIhzJpsg48H1o311Buf3qA==" saltValue="Z3UMDN8w5bylweDrohUzTQ==" spinCount="100000" sqref="G93" name="Intervalo1_1_3_16"/>
    <protectedRange algorithmName="SHA-512" hashValue="pYqvGp4vyeT51Cm34fl1Id+3laNBAeXZ4xCJQzRXtltNVGl551VlmJarAj+OLsj74RRcLroUKfyp8dsMep+krw==" saltValue="4tagR5G1Xs5zqOyVLn3ZaQ==" spinCount="100000" sqref="A96:G96" name="Intervalo1_8_7"/>
    <protectedRange algorithmName="SHA-512" hashValue="BIECXXLQTeZJOx05FhxNMY6bX0FG7L8BpAjO3Hk073tMf1ubRNMfSRBsBwOVM9WAG5vzoeJK9zi73lb6vrANVA==" saltValue="YhRx49mkr4bYm3ZTPTnjcg==" spinCount="100000" sqref="F100:G100 E97:F99 A97:D100 G97:G98" name="Intervalo1_34"/>
    <protectedRange algorithmName="SHA-512" hashValue="pYqvGp4vyeT51Cm34fl1Id+3laNBAeXZ4xCJQzRXtltNVGl551VlmJarAj+OLsj74RRcLroUKfyp8dsMep+krw==" saltValue="4tagR5G1Xs5zqOyVLn3ZaQ==" spinCount="100000" sqref="E100" name="Intervalo1_1_8"/>
    <protectedRange algorithmName="SHA-512" hashValue="nJCPMKKPbQe6/ha4iPpgDvsehmgBQOKJ/8YB5Oj66Xa1HSaMdEySI9MA2i7F3wvMOIhzJpsg48H1o311Buf3qA==" saltValue="Z3UMDN8w5bylweDrohUzTQ==" spinCount="100000" sqref="G99" name="Intervalo1_1_3_17"/>
    <protectedRange algorithmName="SHA-512" hashValue="BIECXXLQTeZJOx05FhxNMY6bX0FG7L8BpAjO3Hk073tMf1ubRNMfSRBsBwOVM9WAG5vzoeJK9zi73lb6vrANVA==" saltValue="YhRx49mkr4bYm3ZTPTnjcg==" spinCount="100000" sqref="A101:G101" name="Intervalo1_35"/>
    <protectedRange algorithmName="SHA-512" hashValue="BIECXXLQTeZJOx05FhxNMY6bX0FG7L8BpAjO3Hk073tMf1ubRNMfSRBsBwOVM9WAG5vzoeJK9zi73lb6vrANVA==" saltValue="YhRx49mkr4bYm3ZTPTnjcg==" spinCount="100000" sqref="A102:G103" name="Intervalo1_36"/>
    <protectedRange algorithmName="SHA-512" hashValue="BIECXXLQTeZJOx05FhxNMY6bX0FG7L8BpAjO3Hk073tMf1ubRNMfSRBsBwOVM9WAG5vzoeJK9zi73lb6vrANVA==" saltValue="YhRx49mkr4bYm3ZTPTnjcg==" spinCount="100000" sqref="A104:G105" name="Intervalo1_37"/>
    <protectedRange algorithmName="SHA-512" hashValue="BIECXXLQTeZJOx05FhxNMY6bX0FG7L8BpAjO3Hk073tMf1ubRNMfSRBsBwOVM9WAG5vzoeJK9zi73lb6vrANVA==" saltValue="YhRx49mkr4bYm3ZTPTnjcg==" spinCount="100000" sqref="A131:F131 A115:F115" name="Intervalo1_38"/>
    <protectedRange algorithmName="SHA-512" hashValue="nJCPMKKPbQe6/ha4iPpgDvsehmgBQOKJ/8YB5Oj66Xa1HSaMdEySI9MA2i7F3wvMOIhzJpsg48H1o311Buf3qA==" saltValue="Z3UMDN8w5bylweDrohUzTQ==" spinCount="100000" sqref="G115 G131" name="Intervalo1_1_3_18"/>
    <protectedRange algorithmName="SHA-512" hashValue="BIECXXLQTeZJOx05FhxNMY6bX0FG7L8BpAjO3Hk073tMf1ubRNMfSRBsBwOVM9WAG5vzoeJK9zi73lb6vrANVA==" saltValue="YhRx49mkr4bYm3ZTPTnjcg==" spinCount="100000" sqref="E116 G116" name="Intervalo1_39"/>
    <protectedRange algorithmName="SHA-512" hashValue="pYqvGp4vyeT51Cm34fl1Id+3laNBAeXZ4xCJQzRXtltNVGl551VlmJarAj+OLsj74RRcLroUKfyp8dsMep+krw==" saltValue="4tagR5G1Xs5zqOyVLn3ZaQ==" spinCount="100000" sqref="A116:D116 F116" name="Intervalo1_1_9"/>
    <protectedRange algorithmName="SHA-512" hashValue="BIECXXLQTeZJOx05FhxNMY6bX0FG7L8BpAjO3Hk073tMf1ubRNMfSRBsBwOVM9WAG5vzoeJK9zi73lb6vrANVA==" saltValue="YhRx49mkr4bYm3ZTPTnjcg==" spinCount="100000" sqref="A117:F117 E118 G118" name="Intervalo1_40"/>
    <protectedRange algorithmName="SHA-512" hashValue="pYqvGp4vyeT51Cm34fl1Id+3laNBAeXZ4xCJQzRXtltNVGl551VlmJarAj+OLsj74RRcLroUKfyp8dsMep+krw==" saltValue="4tagR5G1Xs5zqOyVLn3ZaQ==" spinCount="100000" sqref="A118:D118 F118" name="Intervalo1_1_10"/>
    <protectedRange algorithmName="SHA-512" hashValue="nJCPMKKPbQe6/ha4iPpgDvsehmgBQOKJ/8YB5Oj66Xa1HSaMdEySI9MA2i7F3wvMOIhzJpsg48H1o311Buf3qA==" saltValue="Z3UMDN8w5bylweDrohUzTQ==" spinCount="100000" sqref="G117" name="Intervalo1_1_3_19"/>
    <protectedRange algorithmName="SHA-512" hashValue="BIECXXLQTeZJOx05FhxNMY6bX0FG7L8BpAjO3Hk073tMf1ubRNMfSRBsBwOVM9WAG5vzoeJK9zi73lb6vrANVA==" saltValue="YhRx49mkr4bYm3ZTPTnjcg==" spinCount="100000" sqref="E119 G119" name="Intervalo1_41"/>
    <protectedRange algorithmName="SHA-512" hashValue="pYqvGp4vyeT51Cm34fl1Id+3laNBAeXZ4xCJQzRXtltNVGl551VlmJarAj+OLsj74RRcLroUKfyp8dsMep+krw==" saltValue="4tagR5G1Xs5zqOyVLn3ZaQ==" spinCount="100000" sqref="A119:D119 F119" name="Intervalo1_1_11"/>
    <protectedRange algorithmName="SHA-512" hashValue="BIECXXLQTeZJOx05FhxNMY6bX0FG7L8BpAjO3Hk073tMf1ubRNMfSRBsBwOVM9WAG5vzoeJK9zi73lb6vrANVA==" saltValue="YhRx49mkr4bYm3ZTPTnjcg==" spinCount="100000" sqref="E120 G120" name="Intervalo1_42"/>
    <protectedRange algorithmName="SHA-512" hashValue="pYqvGp4vyeT51Cm34fl1Id+3laNBAeXZ4xCJQzRXtltNVGl551VlmJarAj+OLsj74RRcLroUKfyp8dsMep+krw==" saltValue="4tagR5G1Xs5zqOyVLn3ZaQ==" spinCount="100000" sqref="A120:D120 F120" name="Intervalo1_1_12"/>
    <protectedRange algorithmName="SHA-512" hashValue="BIECXXLQTeZJOx05FhxNMY6bX0FG7L8BpAjO3Hk073tMf1ubRNMfSRBsBwOVM9WAG5vzoeJK9zi73lb6vrANVA==" saltValue="YhRx49mkr4bYm3ZTPTnjcg==" spinCount="100000" sqref="E122 G122 A121:G121" name="Intervalo1_43"/>
    <protectedRange algorithmName="SHA-512" hashValue="pYqvGp4vyeT51Cm34fl1Id+3laNBAeXZ4xCJQzRXtltNVGl551VlmJarAj+OLsj74RRcLroUKfyp8dsMep+krw==" saltValue="4tagR5G1Xs5zqOyVLn3ZaQ==" spinCount="100000" sqref="A122:D122 F122" name="Intervalo1_1_13"/>
    <protectedRange algorithmName="SHA-512" hashValue="BIECXXLQTeZJOx05FhxNMY6bX0FG7L8BpAjO3Hk073tMf1ubRNMfSRBsBwOVM9WAG5vzoeJK9zi73lb6vrANVA==" saltValue="YhRx49mkr4bYm3ZTPTnjcg==" spinCount="100000" sqref="A123:B123 D123:F123" name="Intervalo1_44"/>
    <protectedRange algorithmName="SHA-512" hashValue="pYqvGp4vyeT51Cm34fl1Id+3laNBAeXZ4xCJQzRXtltNVGl551VlmJarAj+OLsj74RRcLroUKfyp8dsMep+krw==" saltValue="4tagR5G1Xs5zqOyVLn3ZaQ==" spinCount="100000" sqref="C123" name="Intervalo1_1_14"/>
    <protectedRange algorithmName="SHA-512" hashValue="nJCPMKKPbQe6/ha4iPpgDvsehmgBQOKJ/8YB5Oj66Xa1HSaMdEySI9MA2i7F3wvMOIhzJpsg48H1o311Buf3qA==" saltValue="Z3UMDN8w5bylweDrohUzTQ==" spinCount="100000" sqref="G123" name="Intervalo1_1_3_20"/>
    <protectedRange algorithmName="SHA-512" hashValue="BIECXXLQTeZJOx05FhxNMY6bX0FG7L8BpAjO3Hk073tMf1ubRNMfSRBsBwOVM9WAG5vzoeJK9zi73lb6vrANVA==" saltValue="YhRx49mkr4bYm3ZTPTnjcg==" spinCount="100000" sqref="C129 B147 B143 G143 A144:F144 A151 B145 A133:F134 A132:G132 F127:F130 F146 F151 A127:A130 D143:E143 B130:E130 A146:D146 B127:E128 A139:F142" name="Intervalo1_45"/>
    <protectedRange algorithmName="SHA-512" hashValue="SOYoXHnsd8H3JMwtnN8n0SDMvJLW8NUH3c7N9U/C2WTm7adtKrHc9Rw5AhcK1dwRMld7kJZ5o3zpwjKqrnC6rw==" saltValue="9sV1nF7wJ5XLhLyfByHakQ==" spinCount="100000" sqref="E146" name="Intervalo1_7_3"/>
    <protectedRange algorithmName="SHA-512" hashValue="nJCPMKKPbQe6/ha4iPpgDvsehmgBQOKJ/8YB5Oj66Xa1HSaMdEySI9MA2i7F3wvMOIhzJpsg48H1o311Buf3qA==" saltValue="Z3UMDN8w5bylweDrohUzTQ==" spinCount="100000" sqref="G133:G134 G150:G151 G144:G146 G124:G130 G139:G142" name="Intervalo1_1_3_21"/>
    <protectedRange algorithmName="SHA-512" hashValue="SOYoXHnsd8H3JMwtnN8n0SDMvJLW8NUH3c7N9U/C2WTm7adtKrHc9Rw5AhcK1dwRMld7kJZ5o3zpwjKqrnC6rw==" saltValue="9sV1nF7wJ5XLhLyfByHakQ==" spinCount="100000" sqref="B129 C147:G147 A147 C145:F145 F143 D129:E129 A124:F126 A145 A143 C143" name="Intervalo1_9_2"/>
    <protectedRange algorithmName="SHA-512" hashValue="pYqvGp4vyeT51Cm34fl1Id+3laNBAeXZ4xCJQzRXtltNVGl551VlmJarAj+OLsj74RRcLroUKfyp8dsMep+krw==" saltValue="4tagR5G1Xs5zqOyVLn3ZaQ==" spinCount="100000" sqref="A153 B148:B149 F148:G149 A152:B152 F150 E148:E152 F152:G153 A148:A150 C148:D153 B151" name="Intervalo1_13_1"/>
    <protectedRange algorithmName="SHA-512" hashValue="BIECXXLQTeZJOx05FhxNMY6bX0FG7L8BpAjO3Hk073tMf1ubRNMfSRBsBwOVM9WAG5vzoeJK9zi73lb6vrANVA==" saltValue="YhRx49mkr4bYm3ZTPTnjcg==" spinCount="100000" sqref="B150" name="Intervalo1_3_3"/>
    <protectedRange algorithmName="SHA-512" hashValue="BIECXXLQTeZJOx05FhxNMY6bX0FG7L8BpAjO3Hk073tMf1ubRNMfSRBsBwOVM9WAG5vzoeJK9zi73lb6vrANVA==" saltValue="YhRx49mkr4bYm3ZTPTnjcg==" spinCount="100000" sqref="B153" name="Intervalo1_7_2_1"/>
    <protectedRange algorithmName="SHA-512" hashValue="SOYoXHnsd8H3JMwtnN8n0SDMvJLW8NUH3c7N9U/C2WTm7adtKrHc9Rw5AhcK1dwRMld7kJZ5o3zpwjKqrnC6rw==" saltValue="9sV1nF7wJ5XLhLyfByHakQ==" spinCount="100000" sqref="E153" name="Intervalo1_9_2_1"/>
    <protectedRange algorithmName="SHA-512" hashValue="BIECXXLQTeZJOx05FhxNMY6bX0FG7L8BpAjO3Hk073tMf1ubRNMfSRBsBwOVM9WAG5vzoeJK9zi73lb6vrANVA==" saltValue="YhRx49mkr4bYm3ZTPTnjcg==" spinCount="100000" sqref="D155 D163 F154:F155 G161 A154:A155 F157:F158 A157:A158" name="Intervalo1_46"/>
    <protectedRange algorithmName="SHA-512" hashValue="nJCPMKKPbQe6/ha4iPpgDvsehmgBQOKJ/8YB5Oj66Xa1HSaMdEySI9MA2i7F3wvMOIhzJpsg48H1o311Buf3qA==" saltValue="Z3UMDN8w5bylweDrohUzTQ==" spinCount="100000" sqref="G162 G154:G158" name="Intervalo1_1_3_22"/>
    <protectedRange algorithmName="SHA-512" hashValue="pYqvGp4vyeT51Cm34fl1Id+3laNBAeXZ4xCJQzRXtltNVGl551VlmJarAj+OLsj74RRcLroUKfyp8dsMep+krw==" saltValue="4tagR5G1Xs5zqOyVLn3ZaQ==" spinCount="100000" sqref="E161" name="Intervalo1_8_8"/>
    <protectedRange algorithmName="SHA-512" hashValue="pYqvGp4vyeT51Cm34fl1Id+3laNBAeXZ4xCJQzRXtltNVGl551VlmJarAj+OLsj74RRcLroUKfyp8dsMep+krw==" saltValue="4tagR5G1Xs5zqOyVLn3ZaQ==" spinCount="100000" sqref="C155 F163:G163 F160:G160 C163 F159 E162:E163 F161:F162 C157:D162 B154:B155 E154:E155 A159:A163 C154:D154 B157:B163 E157:E160 E166" name="Intervalo1_13_2"/>
    <protectedRange algorithmName="SHA-512" hashValue="SOYoXHnsd8H3JMwtnN8n0SDMvJLW8NUH3c7N9U/C2WTm7adtKrHc9Rw5AhcK1dwRMld7kJZ5o3zpwjKqrnC6rw==" saltValue="9sV1nF7wJ5XLhLyfByHakQ==" spinCount="100000" sqref="G159" name="Intervalo1_14_2"/>
    <protectedRange algorithmName="SHA-512" hashValue="BIECXXLQTeZJOx05FhxNMY6bX0FG7L8BpAjO3Hk073tMf1ubRNMfSRBsBwOVM9WAG5vzoeJK9zi73lb6vrANVA==" saltValue="YhRx49mkr4bYm3ZTPTnjcg==" spinCount="100000" sqref="D166:D167 G167" name="Intervalo1_47"/>
    <protectedRange algorithmName="SHA-512" hashValue="pYqvGp4vyeT51Cm34fl1Id+3laNBAeXZ4xCJQzRXtltNVGl551VlmJarAj+OLsj74RRcLroUKfyp8dsMep+krw==" saltValue="4tagR5G1Xs5zqOyVLn3ZaQ==" spinCount="100000" sqref="E167" name="Intervalo1_1_16"/>
    <protectedRange algorithmName="SHA-512" hashValue="nJCPMKKPbQe6/ha4iPpgDvsehmgBQOKJ/8YB5Oj66Xa1HSaMdEySI9MA2i7F3wvMOIhzJpsg48H1o311Buf3qA==" saltValue="Z3UMDN8w5bylweDrohUzTQ==" spinCount="100000" sqref="G168" name="Intervalo1_1_3_23"/>
    <protectedRange algorithmName="SHA-512" hashValue="pYqvGp4vyeT51Cm34fl1Id+3laNBAeXZ4xCJQzRXtltNVGl551VlmJarAj+OLsj74RRcLroUKfyp8dsMep+krw==" saltValue="4tagR5G1Xs5zqOyVLn3ZaQ==" spinCount="100000" sqref="A165:B168 C166:C167 F165:F168 C165:E165 C168:E168" name="Intervalo1_13_3"/>
    <protectedRange algorithmName="SHA-512" hashValue="SOYoXHnsd8H3JMwtnN8n0SDMvJLW8NUH3c7N9U/C2WTm7adtKrHc9Rw5AhcK1dwRMld7kJZ5o3zpwjKqrnC6rw==" saltValue="9sV1nF7wJ5XLhLyfByHakQ==" spinCount="100000" sqref="G165:G166" name="Intervalo1_14_3"/>
    <protectedRange algorithmName="SHA-512" hashValue="pYqvGp4vyeT51Cm34fl1Id+3laNBAeXZ4xCJQzRXtltNVGl551VlmJarAj+OLsj74RRcLroUKfyp8dsMep+krw==" saltValue="4tagR5G1Xs5zqOyVLn3ZaQ==" spinCount="100000" sqref="A169:G169" name="Intervalo1_13_4"/>
    <protectedRange algorithmName="SHA-512" hashValue="BIECXXLQTeZJOx05FhxNMY6bX0FG7L8BpAjO3Hk073tMf1ubRNMfSRBsBwOVM9WAG5vzoeJK9zi73lb6vrANVA==" saltValue="YhRx49mkr4bYm3ZTPTnjcg==" spinCount="100000" sqref="G174 G170 E177 D170 G172" name="Intervalo1_48"/>
    <protectedRange algorithmName="SHA-512" hashValue="pYqvGp4vyeT51Cm34fl1Id+3laNBAeXZ4xCJQzRXtltNVGl551VlmJarAj+OLsj74RRcLroUKfyp8dsMep+krw==" saltValue="4tagR5G1Xs5zqOyVLn3ZaQ==" spinCount="100000" sqref="G173" name="Intervalo1_1_17"/>
    <protectedRange algorithmName="SHA-512" hashValue="pYqvGp4vyeT51Cm34fl1Id+3laNBAeXZ4xCJQzRXtltNVGl551VlmJarAj+OLsj74RRcLroUKfyp8dsMep+krw==" saltValue="4tagR5G1Xs5zqOyVLn3ZaQ==" spinCount="100000" sqref="E174 D171" name="Intervalo1_8_9"/>
    <protectedRange algorithmName="SHA-512" hashValue="pYqvGp4vyeT51Cm34fl1Id+3laNBAeXZ4xCJQzRXtltNVGl551VlmJarAj+OLsj74RRcLroUKfyp8dsMep+krw==" saltValue="4tagR5G1Xs5zqOyVLn3ZaQ==" spinCount="100000" sqref="E170:E173 C170:C171 A170:B175 F171:G171 C172:D175 F170 F172:F174 E175:G175" name="Intervalo1_13_5"/>
    <protectedRange algorithmName="SHA-512" hashValue="SOYoXHnsd8H3JMwtnN8n0SDMvJLW8NUH3c7N9U/C2WTm7adtKrHc9Rw5AhcK1dwRMld7kJZ5o3zpwjKqrnC6rw==" saltValue="9sV1nF7wJ5XLhLyfByHakQ==" spinCount="100000" sqref="A176:G176" name="Intervalo1_1_7_1"/>
    <protectedRange algorithmName="SHA-512" hashValue="SOYoXHnsd8H3JMwtnN8n0SDMvJLW8NUH3c7N9U/C2WTm7adtKrHc9Rw5AhcK1dwRMld7kJZ5o3zpwjKqrnC6rw==" saltValue="9sV1nF7wJ5XLhLyfByHakQ==" spinCount="100000" sqref="A177:D177 F177:G177" name="Intervalo1_2_3"/>
    <protectedRange algorithmName="SHA-512" hashValue="SOYoXHnsd8H3JMwtnN8n0SDMvJLW8NUH3c7N9U/C2WTm7adtKrHc9Rw5AhcK1dwRMld7kJZ5o3zpwjKqrnC6rw==" saltValue="9sV1nF7wJ5XLhLyfByHakQ==" spinCount="100000" sqref="A178:G178" name="Intervalo1_4_3"/>
    <protectedRange algorithmName="SHA-512" hashValue="SOYoXHnsd8H3JMwtnN8n0SDMvJLW8NUH3c7N9U/C2WTm7adtKrHc9Rw5AhcK1dwRMld7kJZ5o3zpwjKqrnC6rw==" saltValue="9sV1nF7wJ5XLhLyfByHakQ==" spinCount="100000" sqref="C180" name="Intervalo1_9_3"/>
    <protectedRange algorithmName="SHA-512" hashValue="SOYoXHnsd8H3JMwtnN8n0SDMvJLW8NUH3c7N9U/C2WTm7adtKrHc9Rw5AhcK1dwRMld7kJZ5o3zpwjKqrnC6rw==" saltValue="9sV1nF7wJ5XLhLyfByHakQ==" spinCount="100000" sqref="D180:E180 A179:B180 C179:E179 F179:G180" name="Intervalo1_14_4"/>
    <protectedRange algorithmName="SHA-512" hashValue="BIECXXLQTeZJOx05FhxNMY6bX0FG7L8BpAjO3Hk073tMf1ubRNMfSRBsBwOVM9WAG5vzoeJK9zi73lb6vrANVA==" saltValue="YhRx49mkr4bYm3ZTPTnjcg==" spinCount="100000" sqref="C184 A182:D182 F182" name="Intervalo1_49"/>
    <protectedRange algorithmName="SHA-512" hashValue="SOYoXHnsd8H3JMwtnN8n0SDMvJLW8NUH3c7N9U/C2WTm7adtKrHc9Rw5AhcK1dwRMld7kJZ5o3zpwjKqrnC6rw==" saltValue="9sV1nF7wJ5XLhLyfByHakQ==" spinCount="100000" sqref="E182" name="Intervalo1_7_4"/>
    <protectedRange algorithmName="SHA-512" hashValue="nJCPMKKPbQe6/ha4iPpgDvsehmgBQOKJ/8YB5Oj66Xa1HSaMdEySI9MA2i7F3wvMOIhzJpsg48H1o311Buf3qA==" saltValue="Z3UMDN8w5bylweDrohUzTQ==" spinCount="100000" sqref="G182:G183" name="Intervalo1_1_3_24"/>
    <protectedRange algorithmName="SHA-512" hashValue="SOYoXHnsd8H3JMwtnN8n0SDMvJLW8NUH3c7N9U/C2WTm7adtKrHc9Rw5AhcK1dwRMld7kJZ5o3zpwjKqrnC6rw==" saltValue="9sV1nF7wJ5XLhLyfByHakQ==" spinCount="100000" sqref="D184:G184 C183:F183 A181:G181 A183:B184" name="Intervalo1_14_5"/>
    <protectedRange algorithmName="SHA-512" hashValue="BIECXXLQTeZJOx05FhxNMY6bX0FG7L8BpAjO3Hk073tMf1ubRNMfSRBsBwOVM9WAG5vzoeJK9zi73lb6vrANVA==" saltValue="YhRx49mkr4bYm3ZTPTnjcg==" spinCount="100000" sqref="G185" name="Intervalo1_50"/>
    <protectedRange algorithmName="SHA-512" hashValue="SOYoXHnsd8H3JMwtnN8n0SDMvJLW8NUH3c7N9U/C2WTm7adtKrHc9Rw5AhcK1dwRMld7kJZ5o3zpwjKqrnC6rw==" saltValue="9sV1nF7wJ5XLhLyfByHakQ==" spinCount="100000" sqref="A185:F185 A187:G187" name="Intervalo1_14_6"/>
    <protectedRange algorithmName="SHA-512" hashValue="BIECXXLQTeZJOx05FhxNMY6bX0FG7L8BpAjO3Hk073tMf1ubRNMfSRBsBwOVM9WAG5vzoeJK9zi73lb6vrANVA==" saltValue="YhRx49mkr4bYm3ZTPTnjcg==" spinCount="100000" sqref="G189" name="Intervalo1_51"/>
    <protectedRange algorithmName="SHA-512" hashValue="SOYoXHnsd8H3JMwtnN8n0SDMvJLW8NUH3c7N9U/C2WTm7adtKrHc9Rw5AhcK1dwRMld7kJZ5o3zpwjKqrnC6rw==" saltValue="9sV1nF7wJ5XLhLyfByHakQ==" spinCount="100000" sqref="F188:G188 F189 A188:E189" name="Intervalo1_14_7"/>
    <protectedRange algorithmName="SHA-512" hashValue="BIECXXLQTeZJOx05FhxNMY6bX0FG7L8BpAjO3Hk073tMf1ubRNMfSRBsBwOVM9WAG5vzoeJK9zi73lb6vrANVA==" saltValue="YhRx49mkr4bYm3ZTPTnjcg==" spinCount="100000" sqref="D191 G191" name="Intervalo1_52"/>
    <protectedRange algorithmName="SHA-512" hashValue="SOYoXHnsd8H3JMwtnN8n0SDMvJLW8NUH3c7N9U/C2WTm7adtKrHc9Rw5AhcK1dwRMld7kJZ5o3zpwjKqrnC6rw==" saltValue="9sV1nF7wJ5XLhLyfByHakQ==" spinCount="100000" sqref="C191 C190:G190 E191:F191 A190:B191" name="Intervalo1_14_8"/>
    <protectedRange algorithmName="SHA-512" hashValue="SOYoXHnsd8H3JMwtnN8n0SDMvJLW8NUH3c7N9U/C2WTm7adtKrHc9Rw5AhcK1dwRMld7kJZ5o3zpwjKqrnC6rw==" saltValue="9sV1nF7wJ5XLhLyfByHakQ==" spinCount="100000" sqref="A192:G192" name="Intervalo1_14_9"/>
    <protectedRange algorithmName="SHA-512" hashValue="BIECXXLQTeZJOx05FhxNMY6bX0FG7L8BpAjO3Hk073tMf1ubRNMfSRBsBwOVM9WAG5vzoeJK9zi73lb6vrANVA==" saltValue="YhRx49mkr4bYm3ZTPTnjcg==" spinCount="100000" sqref="G193 A194:G194" name="Intervalo1_53"/>
    <protectedRange algorithmName="SHA-512" hashValue="SOYoXHnsd8H3JMwtnN8n0SDMvJLW8NUH3c7N9U/C2WTm7adtKrHc9Rw5AhcK1dwRMld7kJZ5o3zpwjKqrnC6rw==" saltValue="9sV1nF7wJ5XLhLyfByHakQ==" spinCount="100000" sqref="A193:F193" name="Intervalo1_14_10"/>
    <protectedRange algorithmName="SHA-512" hashValue="BIECXXLQTeZJOx05FhxNMY6bX0FG7L8BpAjO3Hk073tMf1ubRNMfSRBsBwOVM9WAG5vzoeJK9zi73lb6vrANVA==" saltValue="YhRx49mkr4bYm3ZTPTnjcg==" spinCount="100000" sqref="A195:F195" name="Intervalo1_54"/>
    <protectedRange algorithmName="SHA-512" hashValue="nJCPMKKPbQe6/ha4iPpgDvsehmgBQOKJ/8YB5Oj66Xa1HSaMdEySI9MA2i7F3wvMOIhzJpsg48H1o311Buf3qA==" saltValue="Z3UMDN8w5bylweDrohUzTQ==" spinCount="100000" sqref="G195" name="Intervalo1_1_3_25"/>
    <protectedRange algorithmName="SHA-512" hashValue="BIECXXLQTeZJOx05FhxNMY6bX0FG7L8BpAjO3Hk073tMf1ubRNMfSRBsBwOVM9WAG5vzoeJK9zi73lb6vrANVA==" saltValue="YhRx49mkr4bYm3ZTPTnjcg==" spinCount="100000" sqref="G196 A203:G203 D196 B196 E196:E198 A197:D198 F198 F197:G197" name="Intervalo1_55"/>
    <protectedRange algorithmName="SHA-512" hashValue="pYqvGp4vyeT51Cm34fl1Id+3laNBAeXZ4xCJQzRXtltNVGl551VlmJarAj+OLsj74RRcLroUKfyp8dsMep+krw==" saltValue="4tagR5G1Xs5zqOyVLn3ZaQ==" spinCount="100000" sqref="A196 F196 C196" name="Intervalo1_1_18"/>
    <protectedRange algorithmName="SHA-512" hashValue="pYqvGp4vyeT51Cm34fl1Id+3laNBAeXZ4xCJQzRXtltNVGl551VlmJarAj+OLsj74RRcLroUKfyp8dsMep+krw==" saltValue="4tagR5G1Xs5zqOyVLn3ZaQ==" spinCount="100000" sqref="G198" name="Intervalo1_8_10"/>
    <protectedRange algorithmName="SHA-512" hashValue="BIECXXLQTeZJOx05FhxNMY6bX0FG7L8BpAjO3Hk073tMf1ubRNMfSRBsBwOVM9WAG5vzoeJK9zi73lb6vrANVA==" saltValue="YhRx49mkr4bYm3ZTPTnjcg==" spinCount="100000" sqref="D208 A204:D206 E204:E205 F204:F206 G208" name="Intervalo1_56"/>
    <protectedRange algorithmName="SHA-512" hashValue="nJCPMKKPbQe6/ha4iPpgDvsehmgBQOKJ/8YB5Oj66Xa1HSaMdEySI9MA2i7F3wvMOIhzJpsg48H1o311Buf3qA==" saltValue="Z3UMDN8w5bylweDrohUzTQ==" spinCount="100000" sqref="G205:G207" name="Intervalo1_1_3_26"/>
    <protectedRange algorithmName="SHA-512" hashValue="pYqvGp4vyeT51Cm34fl1Id+3laNBAeXZ4xCJQzRXtltNVGl551VlmJarAj+OLsj74RRcLroUKfyp8dsMep+krw==" saltValue="4tagR5G1Xs5zqOyVLn3ZaQ==" spinCount="100000" sqref="E207:F208 C207:D207 C208 A207:B208" name="Intervalo1_13_6"/>
    <protectedRange algorithmName="SHA-512" hashValue="SOYoXHnsd8H3JMwtnN8n0SDMvJLW8NUH3c7N9U/C2WTm7adtKrHc9Rw5AhcK1dwRMld7kJZ5o3zpwjKqrnC6rw==" saltValue="9sV1nF7wJ5XLhLyfByHakQ==" spinCount="100000" sqref="G204" name="Intervalo1_14_11"/>
    <protectedRange algorithmName="SHA-512" hashValue="sQdaJro8J67/AnMFJRr1C7pGr9rfyYjS1P4zS2YmLP+4mgVtSIuj/TuOyV7JDljSzzWzNsjbn7WRHaQud5EcYQ==" saltValue="dH8+dZXwqdmJz259YSaYDQ==" spinCount="100000" sqref="E206" name="Intervalo2"/>
    <protectedRange algorithmName="SHA-512" hashValue="BIECXXLQTeZJOx05FhxNMY6bX0FG7L8BpAjO3Hk073tMf1ubRNMfSRBsBwOVM9WAG5vzoeJK9zi73lb6vrANVA==" saltValue="YhRx49mkr4bYm3ZTPTnjcg==" spinCount="100000" sqref="E210:E211 A214:F216 G216 G209 E213" name="Intervalo1_57"/>
    <protectedRange algorithmName="SHA-512" hashValue="pYqvGp4vyeT51Cm34fl1Id+3laNBAeXZ4xCJQzRXtltNVGl551VlmJarAj+OLsj74RRcLroUKfyp8dsMep+krw==" saltValue="4tagR5G1Xs5zqOyVLn3ZaQ==" spinCount="100000" sqref="A210:D211 F210:F211 A213:D213 F213" name="Intervalo1_1_19"/>
    <protectedRange algorithmName="SHA-512" hashValue="nJCPMKKPbQe6/ha4iPpgDvsehmgBQOKJ/8YB5Oj66Xa1HSaMdEySI9MA2i7F3wvMOIhzJpsg48H1o311Buf3qA==" saltValue="Z3UMDN8w5bylweDrohUzTQ==" spinCount="100000" sqref="G210 G214:G215" name="Intervalo1_1_3_27"/>
    <protectedRange algorithmName="SHA-512" hashValue="SOYoXHnsd8H3JMwtnN8n0SDMvJLW8NUH3c7N9U/C2WTm7adtKrHc9Rw5AhcK1dwRMld7kJZ5o3zpwjKqrnC6rw==" saltValue="9sV1nF7wJ5XLhLyfByHakQ==" spinCount="100000" sqref="G211 A209:F209 G213" name="Intervalo1_14_12"/>
    <protectedRange algorithmName="SHA-512" hashValue="BIECXXLQTeZJOx05FhxNMY6bX0FG7L8BpAjO3Hk073tMf1ubRNMfSRBsBwOVM9WAG5vzoeJK9zi73lb6vrANVA==" saltValue="YhRx49mkr4bYm3ZTPTnjcg==" spinCount="100000" sqref="D217 G217:G219" name="Intervalo1_58"/>
    <protectedRange algorithmName="SHA-512" hashValue="pYqvGp4vyeT51Cm34fl1Id+3laNBAeXZ4xCJQzRXtltNVGl551VlmJarAj+OLsj74RRcLroUKfyp8dsMep+krw==" saltValue="4tagR5G1Xs5zqOyVLn3ZaQ==" spinCount="100000" sqref="A218:D219 A217:C217 E217:F219" name="Intervalo1_13_7"/>
    <protectedRange algorithmName="SHA-512" hashValue="BIECXXLQTeZJOx05FhxNMY6bX0FG7L8BpAjO3Hk073tMf1ubRNMfSRBsBwOVM9WAG5vzoeJK9zi73lb6vrANVA==" saltValue="YhRx49mkr4bYm3ZTPTnjcg==" spinCount="100000" sqref="D220 A221:G225 G220 A226:A227 C226:G227 B226:B249" name="Intervalo1_59"/>
    <protectedRange algorithmName="SHA-512" hashValue="pYqvGp4vyeT51Cm34fl1Id+3laNBAeXZ4xCJQzRXtltNVGl551VlmJarAj+OLsj74RRcLroUKfyp8dsMep+krw==" saltValue="4tagR5G1Xs5zqOyVLn3ZaQ==" spinCount="100000" sqref="E220:F220 A220:C220" name="Intervalo1_13_8"/>
    <protectedRange algorithmName="SHA-512" hashValue="BIECXXLQTeZJOx05FhxNMY6bX0FG7L8BpAjO3Hk073tMf1ubRNMfSRBsBwOVM9WAG5vzoeJK9zi73lb6vrANVA==" saltValue="YhRx49mkr4bYm3ZTPTnjcg==" spinCount="100000" sqref="G230:G231 D231 A229:A230 F229:G229 F232:F233 F230 E232 A232:A233 D228:E228 G228 C229:E230 C232:D233" name="Intervalo1_60"/>
    <protectedRange algorithmName="SHA-512" hashValue="pYqvGp4vyeT51Cm34fl1Id+3laNBAeXZ4xCJQzRXtltNVGl551VlmJarAj+OLsj74RRcLroUKfyp8dsMep+krw==" saltValue="4tagR5G1Xs5zqOyVLn3ZaQ==" spinCount="100000" sqref="C228 A231 C231 A228 F228 E231:F231" name="Intervalo1_1_20"/>
    <protectedRange algorithmName="SHA-512" hashValue="SOYoXHnsd8H3JMwtnN8n0SDMvJLW8NUH3c7N9U/C2WTm7adtKrHc9Rw5AhcK1dwRMld7kJZ5o3zpwjKqrnC6rw==" saltValue="9sV1nF7wJ5XLhLyfByHakQ==" spinCount="100000" sqref="E233" name="Intervalo1_7_5"/>
    <protectedRange algorithmName="SHA-512" hashValue="nJCPMKKPbQe6/ha4iPpgDvsehmgBQOKJ/8YB5Oj66Xa1HSaMdEySI9MA2i7F3wvMOIhzJpsg48H1o311Buf3qA==" saltValue="Z3UMDN8w5bylweDrohUzTQ==" spinCount="100000" sqref="G232:G233" name="Intervalo1_1_3_28"/>
    <protectedRange algorithmName="SHA-512" hashValue="BIECXXLQTeZJOx05FhxNMY6bX0FG7L8BpAjO3Hk073tMf1ubRNMfSRBsBwOVM9WAG5vzoeJK9zi73lb6vrANVA==" saltValue="YhRx49mkr4bYm3ZTPTnjcg==" spinCount="100000" sqref="G235" name="Intervalo1_61"/>
    <protectedRange algorithmName="SHA-512" hashValue="nJCPMKKPbQe6/ha4iPpgDvsehmgBQOKJ/8YB5Oj66Xa1HSaMdEySI9MA2i7F3wvMOIhzJpsg48H1o311Buf3qA==" saltValue="Z3UMDN8w5bylweDrohUzTQ==" spinCount="100000" sqref="G234" name="Intervalo1_1_3_29"/>
    <protectedRange algorithmName="SHA-512" hashValue="SOYoXHnsd8H3JMwtnN8n0SDMvJLW8NUH3c7N9U/C2WTm7adtKrHc9Rw5AhcK1dwRMld7kJZ5o3zpwjKqrnC6rw==" saltValue="9sV1nF7wJ5XLhLyfByHakQ==" spinCount="100000" sqref="C234:C235" name="Intervalo1_9_5"/>
    <protectedRange algorithmName="SHA-512" hashValue="pYqvGp4vyeT51Cm34fl1Id+3laNBAeXZ4xCJQzRXtltNVGl551VlmJarAj+OLsj74RRcLroUKfyp8dsMep+krw==" saltValue="4tagR5G1Xs5zqOyVLn3ZaQ==" spinCount="100000" sqref="E234:E235" name="Intervalo1_13_9"/>
    <protectedRange algorithmName="SHA-512" hashValue="SOYoXHnsd8H3JMwtnN8n0SDMvJLW8NUH3c7N9U/C2WTm7adtKrHc9Rw5AhcK1dwRMld7kJZ5o3zpwjKqrnC6rw==" saltValue="9sV1nF7wJ5XLhLyfByHakQ==" spinCount="100000" sqref="D234:D235 F234:F235 A234:A235" name="Intervalo1_14_13"/>
    <protectedRange algorithmName="SHA-512" hashValue="BIECXXLQTeZJOx05FhxNMY6bX0FG7L8BpAjO3Hk073tMf1ubRNMfSRBsBwOVM9WAG5vzoeJK9zi73lb6vrANVA==" saltValue="YhRx49mkr4bYm3ZTPTnjcg==" spinCount="100000" sqref="G239:G240 A250:F251 A236:A238 B254 G246 A255:F256 G236 A243:A245 F247 D254 E253:E254 D248:E248 A247 C247 D239:D240 A249 C249:F249 C236:F238 C243:F245" name="Intervalo1_62"/>
    <protectedRange algorithmName="SHA-512" hashValue="pYqvGp4vyeT51Cm34fl1Id+3laNBAeXZ4xCJQzRXtltNVGl551VlmJarAj+OLsj74RRcLroUKfyp8dsMep+krw==" saltValue="4tagR5G1Xs5zqOyVLn3ZaQ==" spinCount="100000" sqref="C239:C240 F253 A248 F248 E239:F240 C248 A253:D253 A239:A240" name="Intervalo1_1_21"/>
    <protectedRange algorithmName="SHA-512" hashValue="SOYoXHnsd8H3JMwtnN8n0SDMvJLW8NUH3c7N9U/C2WTm7adtKrHc9Rw5AhcK1dwRMld7kJZ5o3zpwjKqrnC6rw==" saltValue="9sV1nF7wJ5XLhLyfByHakQ==" spinCount="100000" sqref="A252:F252" name="Intervalo1_7_6"/>
    <protectedRange algorithmName="SHA-512" hashValue="nJCPMKKPbQe6/ha4iPpgDvsehmgBQOKJ/8YB5Oj66Xa1HSaMdEySI9MA2i7F3wvMOIhzJpsg48H1o311Buf3qA==" saltValue="Z3UMDN8w5bylweDrohUzTQ==" spinCount="100000" sqref="G255:G256 G243:G245 G237:G238 G247:G253" name="Intervalo1_1_3_30"/>
    <protectedRange algorithmName="SHA-512" hashValue="SOYoXHnsd8H3JMwtnN8n0SDMvJLW8NUH3c7N9U/C2WTm7adtKrHc9Rw5AhcK1dwRMld7kJZ5o3zpwjKqrnC6rw==" saltValue="9sV1nF7wJ5XLhLyfByHakQ==" spinCount="100000" sqref="A246 F254:G254 C254 C241:G242 D247:E247 C246:F246 A241:A242 A254" name="Intervalo1_9_6"/>
    <protectedRange algorithmName="SHA-512" hashValue="BIECXXLQTeZJOx05FhxNMY6bX0FG7L8BpAjO3Hk073tMf1ubRNMfSRBsBwOVM9WAG5vzoeJK9zi73lb6vrANVA==" saltValue="YhRx49mkr4bYm3ZTPTnjcg==" spinCount="100000" sqref="G257 G259" name="Intervalo1_63"/>
    <protectedRange algorithmName="SHA-512" hashValue="pYqvGp4vyeT51Cm34fl1Id+3laNBAeXZ4xCJQzRXtltNVGl551VlmJarAj+OLsj74RRcLroUKfyp8dsMep+krw==" saltValue="4tagR5G1Xs5zqOyVLn3ZaQ==" spinCount="100000" sqref="A257:F257 A259:F259" name="Intervalo1_1_22"/>
    <protectedRange algorithmName="SHA-512" hashValue="BIECXXLQTeZJOx05FhxNMY6bX0FG7L8BpAjO3Hk073tMf1ubRNMfSRBsBwOVM9WAG5vzoeJK9zi73lb6vrANVA==" saltValue="YhRx49mkr4bYm3ZTPTnjcg==" spinCount="100000" sqref="D264:E265 B260:B266 G260 A266 C266:F266 A260:A263 C260:F263" name="Intervalo1_64"/>
    <protectedRange algorithmName="SHA-512" hashValue="pYqvGp4vyeT51Cm34fl1Id+3laNBAeXZ4xCJQzRXtltNVGl551VlmJarAj+OLsj74RRcLroUKfyp8dsMep+krw==" saltValue="4tagR5G1Xs5zqOyVLn3ZaQ==" spinCount="100000" sqref="A264:A265 F264:F265 C264:C265" name="Intervalo1_1_23"/>
    <protectedRange algorithmName="SHA-512" hashValue="nJCPMKKPbQe6/ha4iPpgDvsehmgBQOKJ/8YB5Oj66Xa1HSaMdEySI9MA2i7F3wvMOIhzJpsg48H1o311Buf3qA==" saltValue="Z3UMDN8w5bylweDrohUzTQ==" spinCount="100000" sqref="G261:G266" name="Intervalo1_1_3_31"/>
    <protectedRange algorithmName="SHA-512" hashValue="BIECXXLQTeZJOx05FhxNMY6bX0FG7L8BpAjO3Hk073tMf1ubRNMfSRBsBwOVM9WAG5vzoeJK9zi73lb6vrANVA==" saltValue="YhRx49mkr4bYm3ZTPTnjcg==" spinCount="100000" sqref="A267:G267" name="Intervalo1_65"/>
    <protectedRange algorithmName="SHA-512" hashValue="BIECXXLQTeZJOx05FhxNMY6bX0FG7L8BpAjO3Hk073tMf1ubRNMfSRBsBwOVM9WAG5vzoeJK9zi73lb6vrANVA==" saltValue="YhRx49mkr4bYm3ZTPTnjcg==" spinCount="100000" sqref="C269 A273 C273:G273 C274" name="Intervalo1_66"/>
    <protectedRange algorithmName="SHA-512" hashValue="pYqvGp4vyeT51Cm34fl1Id+3laNBAeXZ4xCJQzRXtltNVGl551VlmJarAj+OLsj74RRcLroUKfyp8dsMep+krw==" saltValue="4tagR5G1Xs5zqOyVLn3ZaQ==" spinCount="100000" sqref="A269:B269 D269:F269 A272:F272" name="Intervalo1_1_24"/>
    <protectedRange algorithmName="SHA-512" hashValue="SOYoXHnsd8H3JMwtnN8n0SDMvJLW8NUH3c7N9U/C2WTm7adtKrHc9Rw5AhcK1dwRMld7kJZ5o3zpwjKqrnC6rw==" saltValue="9sV1nF7wJ5XLhLyfByHakQ==" spinCount="100000" sqref="B273" name="Intervalo1_7_7"/>
    <protectedRange algorithmName="SHA-512" hashValue="nJCPMKKPbQe6/ha4iPpgDvsehmgBQOKJ/8YB5Oj66Xa1HSaMdEySI9MA2i7F3wvMOIhzJpsg48H1o311Buf3qA==" saltValue="Z3UMDN8w5bylweDrohUzTQ==" spinCount="100000" sqref="G269 G272" name="Intervalo1_1_3_32"/>
    <protectedRange algorithmName="SHA-512" hashValue="BIECXXLQTeZJOx05FhxNMY6bX0FG7L8BpAjO3Hk073tMf1ubRNMfSRBsBwOVM9WAG5vzoeJK9zi73lb6vrANVA==" saltValue="YhRx49mkr4bYm3ZTPTnjcg==" spinCount="100000" sqref="A274:B274 D274:G274" name="Intervalo1_67"/>
    <protectedRange algorithmName="SHA-512" hashValue="BIECXXLQTeZJOx05FhxNMY6bX0FG7L8BpAjO3Hk073tMf1ubRNMfSRBsBwOVM9WAG5vzoeJK9zi73lb6vrANVA==" saltValue="YhRx49mkr4bYm3ZTPTnjcg==" spinCount="100000" sqref="F279:G279 B278 F275:F276 A275:D276 D278 E275:E279 G278 A279:D279" name="Intervalo1_68"/>
    <protectedRange algorithmName="SHA-512" hashValue="nJCPMKKPbQe6/ha4iPpgDvsehmgBQOKJ/8YB5Oj66Xa1HSaMdEySI9MA2i7F3wvMOIhzJpsg48H1o311Buf3qA==" saltValue="Z3UMDN8w5bylweDrohUzTQ==" spinCount="100000" sqref="G275:G276" name="Intervalo1_1_3_33"/>
    <protectedRange algorithmName="SHA-512" hashValue="SOYoXHnsd8H3JMwtnN8n0SDMvJLW8NUH3c7N9U/C2WTm7adtKrHc9Rw5AhcK1dwRMld7kJZ5o3zpwjKqrnC6rw==" saltValue="9sV1nF7wJ5XLhLyfByHakQ==" spinCount="100000" sqref="A278 F278 C278" name="Intervalo1_9_7"/>
    <protectedRange algorithmName="SHA-512" hashValue="pYqvGp4vyeT51Cm34fl1Id+3laNBAeXZ4xCJQzRXtltNVGl551VlmJarAj+OLsj74RRcLroUKfyp8dsMep+krw==" saltValue="4tagR5G1Xs5zqOyVLn3ZaQ==" spinCount="100000" sqref="A277:D277 F277:G277" name="Intervalo1_13_10"/>
    <protectedRange algorithmName="SHA-512" hashValue="BIECXXLQTeZJOx05FhxNMY6bX0FG7L8BpAjO3Hk073tMf1ubRNMfSRBsBwOVM9WAG5vzoeJK9zi73lb6vrANVA==" saltValue="YhRx49mkr4bYm3ZTPTnjcg==" spinCount="100000" sqref="E282" name="Intervalo1_69"/>
    <protectedRange algorithmName="SHA-512" hashValue="pYqvGp4vyeT51Cm34fl1Id+3laNBAeXZ4xCJQzRXtltNVGl551VlmJarAj+OLsj74RRcLroUKfyp8dsMep+krw==" saltValue="4tagR5G1Xs5zqOyVLn3ZaQ==" spinCount="100000" sqref="A282:D282 F282:G282" name="Intervalo1_13_11"/>
    <protectedRange algorithmName="SHA-512" hashValue="BIECXXLQTeZJOx05FhxNMY6bX0FG7L8BpAjO3Hk073tMf1ubRNMfSRBsBwOVM9WAG5vzoeJK9zi73lb6vrANVA==" saltValue="YhRx49mkr4bYm3ZTPTnjcg==" spinCount="100000" sqref="A283:E287 F284:G285 F286 F283 F287:G287" name="Intervalo1_70"/>
    <protectedRange algorithmName="SHA-512" hashValue="nJCPMKKPbQe6/ha4iPpgDvsehmgBQOKJ/8YB5Oj66Xa1HSaMdEySI9MA2i7F3wvMOIhzJpsg48H1o311Buf3qA==" saltValue="Z3UMDN8w5bylweDrohUzTQ==" spinCount="100000" sqref="G283 G286" name="Intervalo1_1_3_34"/>
    <protectedRange algorithmName="SHA-512" hashValue="BIECXXLQTeZJOx05FhxNMY6bX0FG7L8BpAjO3Hk073tMf1ubRNMfSRBsBwOVM9WAG5vzoeJK9zi73lb6vrANVA==" saltValue="YhRx49mkr4bYm3ZTPTnjcg==" spinCount="100000" sqref="A298:F298 A292:F293 C296:C297 C299:C300 A295:G295 G301:G302 A296:A297 A299:A300 F299:G300 F296:G297 G294 A288:F288" name="Intervalo1_71"/>
    <protectedRange algorithmName="SHA-512" hashValue="pYqvGp4vyeT51Cm34fl1Id+3laNBAeXZ4xCJQzRXtltNVGl551VlmJarAj+OLsj74RRcLroUKfyp8dsMep+krw==" saltValue="4tagR5G1Xs5zqOyVLn3ZaQ==" spinCount="100000" sqref="A294:F294 A291:F291" name="Intervalo1_1_25"/>
    <protectedRange algorithmName="SHA-512" hashValue="nJCPMKKPbQe6/ha4iPpgDvsehmgBQOKJ/8YB5Oj66Xa1HSaMdEySI9MA2i7F3wvMOIhzJpsg48H1o311Buf3qA==" saltValue="Z3UMDN8w5bylweDrohUzTQ==" spinCount="100000" sqref="G298 G288 G291:G293" name="Intervalo1_1_3_35"/>
    <protectedRange algorithmName="SHA-512" hashValue="SOYoXHnsd8H3JMwtnN8n0SDMvJLW8NUH3c7N9U/C2WTm7adtKrHc9Rw5AhcK1dwRMld7kJZ5o3zpwjKqrnC6rw==" saltValue="9sV1nF7wJ5XLhLyfByHakQ==" spinCount="100000" sqref="B299:B300 D299:E300 D296:E297 B296:B297" name="Intervalo1_1_7_2"/>
    <protectedRange algorithmName="SHA-512" hashValue="SOYoXHnsd8H3JMwtnN8n0SDMvJLW8NUH3c7N9U/C2WTm7adtKrHc9Rw5AhcK1dwRMld7kJZ5o3zpwjKqrnC6rw==" saltValue="9sV1nF7wJ5XLhLyfByHakQ==" spinCount="100000" sqref="A301:F302" name="Intervalo1_14_14"/>
    <protectedRange algorithmName="SHA-512" hashValue="BIECXXLQTeZJOx05FhxNMY6bX0FG7L8BpAjO3Hk073tMf1ubRNMfSRBsBwOVM9WAG5vzoeJK9zi73lb6vrANVA==" saltValue="YhRx49mkr4bYm3ZTPTnjcg==" spinCount="100000" sqref="G303:G304 C304" name="Intervalo1_72"/>
    <protectedRange algorithmName="SHA-512" hashValue="SOYoXHnsd8H3JMwtnN8n0SDMvJLW8NUH3c7N9U/C2WTm7adtKrHc9Rw5AhcK1dwRMld7kJZ5o3zpwjKqrnC6rw==" saltValue="9sV1nF7wJ5XLhLyfByHakQ==" spinCount="100000" sqref="A304:B304 D304:F304" name="Intervalo1_7_8"/>
    <protectedRange algorithmName="SHA-512" hashValue="SOYoXHnsd8H3JMwtnN8n0SDMvJLW8NUH3c7N9U/C2WTm7adtKrHc9Rw5AhcK1dwRMld7kJZ5o3zpwjKqrnC6rw==" saltValue="9sV1nF7wJ5XLhLyfByHakQ==" spinCount="100000" sqref="A303:F303" name="Intervalo1_14_15"/>
    <protectedRange algorithmName="SHA-512" hashValue="BIECXXLQTeZJOx05FhxNMY6bX0FG7L8BpAjO3Hk073tMf1ubRNMfSRBsBwOVM9WAG5vzoeJK9zi73lb6vrANVA==" saltValue="YhRx49mkr4bYm3ZTPTnjcg==" spinCount="100000" sqref="A305:F305" name="Intervalo1_73"/>
    <protectedRange algorithmName="SHA-512" hashValue="nJCPMKKPbQe6/ha4iPpgDvsehmgBQOKJ/8YB5Oj66Xa1HSaMdEySI9MA2i7F3wvMOIhzJpsg48H1o311Buf3qA==" saltValue="Z3UMDN8w5bylweDrohUzTQ==" spinCount="100000" sqref="G305" name="Intervalo1_1_3_36"/>
    <protectedRange algorithmName="SHA-512" hashValue="BIECXXLQTeZJOx05FhxNMY6bX0FG7L8BpAjO3Hk073tMf1ubRNMfSRBsBwOVM9WAG5vzoeJK9zi73lb6vrANVA==" saltValue="YhRx49mkr4bYm3ZTPTnjcg==" spinCount="100000" sqref="A306:F306 E307:E308 C309 G309" name="Intervalo1_74"/>
    <protectedRange algorithmName="SHA-512" hashValue="SOYoXHnsd8H3JMwtnN8n0SDMvJLW8NUH3c7N9U/C2WTm7adtKrHc9Rw5AhcK1dwRMld7kJZ5o3zpwjKqrnC6rw==" saltValue="9sV1nF7wJ5XLhLyfByHakQ==" spinCount="100000" sqref="A309:B309 D309:F309" name="Intervalo1_7_9"/>
    <protectedRange algorithmName="SHA-512" hashValue="nJCPMKKPbQe6/ha4iPpgDvsehmgBQOKJ/8YB5Oj66Xa1HSaMdEySI9MA2i7F3wvMOIhzJpsg48H1o311Buf3qA==" saltValue="Z3UMDN8w5bylweDrohUzTQ==" spinCount="100000" sqref="G306" name="Intervalo1_1_3_37"/>
    <protectedRange algorithmName="SHA-512" hashValue="pYqvGp4vyeT51Cm34fl1Id+3laNBAeXZ4xCJQzRXtltNVGl551VlmJarAj+OLsj74RRcLroUKfyp8dsMep+krw==" saltValue="4tagR5G1Xs5zqOyVLn3ZaQ==" spinCount="100000" sqref="A307:D308 F307:G308" name="Intervalo1_13_12"/>
    <protectedRange algorithmName="SHA-512" hashValue="BIECXXLQTeZJOx05FhxNMY6bX0FG7L8BpAjO3Hk073tMf1ubRNMfSRBsBwOVM9WAG5vzoeJK9zi73lb6vrANVA==" saltValue="YhRx49mkr4bYm3ZTPTnjcg==" spinCount="100000" sqref="F311:G311 C313 F312 A311:E312 G313" name="Intervalo1_75"/>
    <protectedRange algorithmName="SHA-512" hashValue="SOYoXHnsd8H3JMwtnN8n0SDMvJLW8NUH3c7N9U/C2WTm7adtKrHc9Rw5AhcK1dwRMld7kJZ5o3zpwjKqrnC6rw==" saltValue="9sV1nF7wJ5XLhLyfByHakQ==" spinCount="100000" sqref="A313:B313 A310:F310 D313:F313" name="Intervalo1_7_10"/>
    <protectedRange algorithmName="SHA-512" hashValue="nJCPMKKPbQe6/ha4iPpgDvsehmgBQOKJ/8YB5Oj66Xa1HSaMdEySI9MA2i7F3wvMOIhzJpsg48H1o311Buf3qA==" saltValue="Z3UMDN8w5bylweDrohUzTQ==" spinCount="100000" sqref="G312 G310" name="Intervalo1_1_3_38"/>
    <protectedRange algorithmName="SHA-512" hashValue="pYqvGp4vyeT51Cm34fl1Id+3laNBAeXZ4xCJQzRXtltNVGl551VlmJarAj+OLsj74RRcLroUKfyp8dsMep+krw==" saltValue="4tagR5G1Xs5zqOyVLn3ZaQ==" spinCount="100000" sqref="D315:E315 B315" name="Intervalo1_1_26"/>
    <protectedRange algorithmName="SHA-512" hashValue="pYqvGp4vyeT51Cm34fl1Id+3laNBAeXZ4xCJQzRXtltNVGl551VlmJarAj+OLsj74RRcLroUKfyp8dsMep+krw==" saltValue="4tagR5G1Xs5zqOyVLn3ZaQ==" spinCount="100000" sqref="C315 A315 F315:G315" name="Intervalo1_13_13"/>
    <protectedRange algorithmName="SHA-512" hashValue="BIECXXLQTeZJOx05FhxNMY6bX0FG7L8BpAjO3Hk073tMf1ubRNMfSRBsBwOVM9WAG5vzoeJK9zi73lb6vrANVA==" saltValue="YhRx49mkr4bYm3ZTPTnjcg==" spinCount="100000" sqref="A316:F318" name="Intervalo1_76"/>
    <protectedRange algorithmName="SHA-512" hashValue="pYqvGp4vyeT51Cm34fl1Id+3laNBAeXZ4xCJQzRXtltNVGl551VlmJarAj+OLsj74RRcLroUKfyp8dsMep+krw==" saltValue="4tagR5G1Xs5zqOyVLn3ZaQ==" spinCount="100000" sqref="D319:E319 B319" name="Intervalo1_1_27"/>
    <protectedRange algorithmName="SHA-512" hashValue="nJCPMKKPbQe6/ha4iPpgDvsehmgBQOKJ/8YB5Oj66Xa1HSaMdEySI9MA2i7F3wvMOIhzJpsg48H1o311Buf3qA==" saltValue="Z3UMDN8w5bylweDrohUzTQ==" spinCount="100000" sqref="G316" name="Intervalo1_1_3_39"/>
    <protectedRange algorithmName="SHA-512" hashValue="pYqvGp4vyeT51Cm34fl1Id+3laNBAeXZ4xCJQzRXtltNVGl551VlmJarAj+OLsj74RRcLroUKfyp8dsMep+krw==" saltValue="4tagR5G1Xs5zqOyVLn3ZaQ==" spinCount="100000" sqref="G317:G318 C319 A319 F319:G319" name="Intervalo1_13_14"/>
    <protectedRange algorithmName="SHA-512" hashValue="BIECXXLQTeZJOx05FhxNMY6bX0FG7L8BpAjO3Hk073tMf1ubRNMfSRBsBwOVM9WAG5vzoeJK9zi73lb6vrANVA==" saltValue="YhRx49mkr4bYm3ZTPTnjcg==" spinCount="100000" sqref="G322:G328 E321 F320:F321 A320:D321 G338:G341" name="Intervalo1_77"/>
    <protectedRange algorithmName="SHA-512" hashValue="SOYoXHnsd8H3JMwtnN8n0SDMvJLW8NUH3c7N9U/C2WTm7adtKrHc9Rw5AhcK1dwRMld7kJZ5o3zpwjKqrnC6rw==" saltValue="9sV1nF7wJ5XLhLyfByHakQ==" spinCount="100000" sqref="E320" name="Intervalo1_7_11"/>
    <protectedRange algorithmName="SHA-512" hashValue="nJCPMKKPbQe6/ha4iPpgDvsehmgBQOKJ/8YB5Oj66Xa1HSaMdEySI9MA2i7F3wvMOIhzJpsg48H1o311Buf3qA==" saltValue="Z3UMDN8w5bylweDrohUzTQ==" spinCount="100000" sqref="G320:G321" name="Intervalo1_1_3_40"/>
    <protectedRange algorithmName="SHA-512" hashValue="SOYoXHnsd8H3JMwtnN8n0SDMvJLW8NUH3c7N9U/C2WTm7adtKrHc9Rw5AhcK1dwRMld7kJZ5o3zpwjKqrnC6rw==" saltValue="9sV1nF7wJ5XLhLyfByHakQ==" spinCount="100000" sqref="A322:F328 A338:F341" name="Intervalo1_14_16"/>
    <protectedRange algorithmName="SHA-512" hashValue="BIECXXLQTeZJOx05FhxNMY6bX0FG7L8BpAjO3Hk073tMf1ubRNMfSRBsBwOVM9WAG5vzoeJK9zi73lb6vrANVA==" saltValue="YhRx49mkr4bYm3ZTPTnjcg==" spinCount="100000" sqref="A342:F342 A200:F200" name="Intervalo1_78"/>
    <protectedRange algorithmName="SHA-512" hashValue="nJCPMKKPbQe6/ha4iPpgDvsehmgBQOKJ/8YB5Oj66Xa1HSaMdEySI9MA2i7F3wvMOIhzJpsg48H1o311Buf3qA==" saltValue="Z3UMDN8w5bylweDrohUzTQ==" spinCount="100000" sqref="G200 G342" name="Intervalo1_1_3_41"/>
    <protectedRange algorithmName="SHA-512" hashValue="BIECXXLQTeZJOx05FhxNMY6bX0FG7L8BpAjO3Hk073tMf1ubRNMfSRBsBwOVM9WAG5vzoeJK9zi73lb6vrANVA==" saltValue="YhRx49mkr4bYm3ZTPTnjcg==" spinCount="100000" sqref="E17" name="Intervalo1_3_1"/>
    <protectedRange algorithmName="SHA-512" hashValue="sQdaJro8J67/AnMFJRr1C7pGr9rfyYjS1P4zS2YmLP+4mgVtSIuj/TuOyV7JDljSzzWzNsjbn7WRHaQud5EcYQ==" saltValue="dH8+dZXwqdmJz259YSaYDQ==" spinCount="100000" sqref="A3:C3" name="Intervalo2_1"/>
    <protectedRange algorithmName="SHA-512" hashValue="BIECXXLQTeZJOx05FhxNMY6bX0FG7L8BpAjO3Hk073tMf1ubRNMfSRBsBwOVM9WAG5vzoeJK9zi73lb6vrANVA==" saltValue="YhRx49mkr4bYm3ZTPTnjcg==" spinCount="100000" sqref="E3" name="Intervalo1_3_2"/>
    <protectedRange algorithmName="SHA-512" hashValue="BIECXXLQTeZJOx05FhxNMY6bX0FG7L8BpAjO3Hk073tMf1ubRNMfSRBsBwOVM9WAG5vzoeJK9zi73lb6vrANVA==" saltValue="YhRx49mkr4bYm3ZTPTnjcg==" spinCount="100000" sqref="F3:G3" name="Intervalo1_15_1"/>
    <protectedRange algorithmName="SHA-512" hashValue="sQdaJro8J67/AnMFJRr1C7pGr9rfyYjS1P4zS2YmLP+4mgVtSIuj/TuOyV7JDljSzzWzNsjbn7WRHaQud5EcYQ==" saltValue="dH8+dZXwqdmJz259YSaYDQ==" spinCount="100000" sqref="D3" name="Intervalo2_1_1"/>
    <protectedRange algorithmName="SHA-512" hashValue="sQdaJro8J67/AnMFJRr1C7pGr9rfyYjS1P4zS2YmLP+4mgVtSIuj/TuOyV7JDljSzzWzNsjbn7WRHaQud5EcYQ==" saltValue="dH8+dZXwqdmJz259YSaYDQ==" spinCount="100000" sqref="F8:G8 A8:C9" name="Intervalo2_2"/>
    <protectedRange algorithmName="SHA-512" hashValue="BIECXXLQTeZJOx05FhxNMY6bX0FG7L8BpAjO3Hk073tMf1ubRNMfSRBsBwOVM9WAG5vzoeJK9zi73lb6vrANVA==" saltValue="YhRx49mkr4bYm3ZTPTnjcg==" spinCount="100000" sqref="E8" name="Intervalo1_3_4"/>
    <protectedRange algorithmName="SHA-512" hashValue="BIECXXLQTeZJOx05FhxNMY6bX0FG7L8BpAjO3Hk073tMf1ubRNMfSRBsBwOVM9WAG5vzoeJK9zi73lb6vrANVA==" saltValue="YhRx49mkr4bYm3ZTPTnjcg==" spinCount="100000" sqref="F9:G9" name="Intervalo1_15_2"/>
    <protectedRange algorithmName="SHA-512" hashValue="BIECXXLQTeZJOx05FhxNMY6bX0FG7L8BpAjO3Hk073tMf1ubRNMfSRBsBwOVM9WAG5vzoeJK9zi73lb6vrANVA==" saltValue="YhRx49mkr4bYm3ZTPTnjcg==" spinCount="100000" sqref="E9" name="Intervalo1_3_1_1"/>
    <protectedRange algorithmName="SHA-512" hashValue="sQdaJro8J67/AnMFJRr1C7pGr9rfyYjS1P4zS2YmLP+4mgVtSIuj/TuOyV7JDljSzzWzNsjbn7WRHaQud5EcYQ==" saltValue="dH8+dZXwqdmJz259YSaYDQ==" spinCount="100000" sqref="D8:D9" name="Intervalo2_1_2"/>
    <protectedRange algorithmName="SHA-512" hashValue="sQdaJro8J67/AnMFJRr1C7pGr9rfyYjS1P4zS2YmLP+4mgVtSIuj/TuOyV7JDljSzzWzNsjbn7WRHaQud5EcYQ==" saltValue="dH8+dZXwqdmJz259YSaYDQ==" spinCount="100000" sqref="E19:E20 A19:C20" name="Intervalo2_3"/>
    <protectedRange algorithmName="SHA-512" hashValue="BIECXXLQTeZJOx05FhxNMY6bX0FG7L8BpAjO3Hk073tMf1ubRNMfSRBsBwOVM9WAG5vzoeJK9zi73lb6vrANVA==" saltValue="YhRx49mkr4bYm3ZTPTnjcg==" spinCount="100000" sqref="F19:G20" name="Intervalo1_15_3"/>
    <protectedRange algorithmName="SHA-512" hashValue="sQdaJro8J67/AnMFJRr1C7pGr9rfyYjS1P4zS2YmLP+4mgVtSIuj/TuOyV7JDljSzzWzNsjbn7WRHaQud5EcYQ==" saltValue="dH8+dZXwqdmJz259YSaYDQ==" spinCount="100000" sqref="D19:D20" name="Intervalo2_1_3"/>
    <protectedRange algorithmName="SHA-512" hashValue="sQdaJro8J67/AnMFJRr1C7pGr9rfyYjS1P4zS2YmLP+4mgVtSIuj/TuOyV7JDljSzzWzNsjbn7WRHaQud5EcYQ==" saltValue="dH8+dZXwqdmJz259YSaYDQ==" spinCount="100000" sqref="E26:E27 A26:C27" name="Intervalo2_6"/>
    <protectedRange algorithmName="SHA-512" hashValue="BIECXXLQTeZJOx05FhxNMY6bX0FG7L8BpAjO3Hk073tMf1ubRNMfSRBsBwOVM9WAG5vzoeJK9zi73lb6vrANVA==" saltValue="YhRx49mkr4bYm3ZTPTnjcg==" spinCount="100000" sqref="F26:F27" name="Intervalo1_15_5"/>
    <protectedRange algorithmName="SHA-512" hashValue="sQdaJro8J67/AnMFJRr1C7pGr9rfyYjS1P4zS2YmLP+4mgVtSIuj/TuOyV7JDljSzzWzNsjbn7WRHaQud5EcYQ==" saltValue="dH8+dZXwqdmJz259YSaYDQ==" spinCount="100000" sqref="D26:D27" name="Intervalo2_1_5"/>
    <protectedRange algorithmName="SHA-512" hashValue="sQdaJro8J67/AnMFJRr1C7pGr9rfyYjS1P4zS2YmLP+4mgVtSIuj/TuOyV7JDljSzzWzNsjbn7WRHaQud5EcYQ==" saltValue="dH8+dZXwqdmJz259YSaYDQ==" spinCount="100000" sqref="E56:E57 A56:C57" name="Intervalo2_7"/>
    <protectedRange algorithmName="SHA-512" hashValue="BIECXXLQTeZJOx05FhxNMY6bX0FG7L8BpAjO3Hk073tMf1ubRNMfSRBsBwOVM9WAG5vzoeJK9zi73lb6vrANVA==" saltValue="YhRx49mkr4bYm3ZTPTnjcg==" spinCount="100000" sqref="F56:F57" name="Intervalo1_15_6"/>
    <protectedRange algorithmName="SHA-512" hashValue="sQdaJro8J67/AnMFJRr1C7pGr9rfyYjS1P4zS2YmLP+4mgVtSIuj/TuOyV7JDljSzzWzNsjbn7WRHaQud5EcYQ==" saltValue="dH8+dZXwqdmJz259YSaYDQ==" spinCount="100000" sqref="D56:D57" name="Intervalo2_1_6"/>
    <protectedRange algorithmName="SHA-512" hashValue="sQdaJro8J67/AnMFJRr1C7pGr9rfyYjS1P4zS2YmLP+4mgVtSIuj/TuOyV7JDljSzzWzNsjbn7WRHaQud5EcYQ==" saltValue="dH8+dZXwqdmJz259YSaYDQ==" spinCount="100000" sqref="E94:E95 A94:C95" name="Intervalo2_8"/>
    <protectedRange algorithmName="SHA-512" hashValue="BIECXXLQTeZJOx05FhxNMY6bX0FG7L8BpAjO3Hk073tMf1ubRNMfSRBsBwOVM9WAG5vzoeJK9zi73lb6vrANVA==" saltValue="YhRx49mkr4bYm3ZTPTnjcg==" spinCount="100000" sqref="F94:G95" name="Intervalo1_15_7"/>
    <protectedRange algorithmName="SHA-512" hashValue="sQdaJro8J67/AnMFJRr1C7pGr9rfyYjS1P4zS2YmLP+4mgVtSIuj/TuOyV7JDljSzzWzNsjbn7WRHaQud5EcYQ==" saltValue="dH8+dZXwqdmJz259YSaYDQ==" spinCount="100000" sqref="D94:D95" name="Intervalo2_1_7"/>
    <protectedRange algorithmName="SHA-512" hashValue="sQdaJro8J67/AnMFJRr1C7pGr9rfyYjS1P4zS2YmLP+4mgVtSIuj/TuOyV7JDljSzzWzNsjbn7WRHaQud5EcYQ==" saltValue="dH8+dZXwqdmJz259YSaYDQ==" spinCount="100000" sqref="E106 A106:C114" name="Intervalo2_9"/>
    <protectedRange algorithmName="SHA-512" hashValue="BIECXXLQTeZJOx05FhxNMY6bX0FG7L8BpAjO3Hk073tMf1ubRNMfSRBsBwOVM9WAG5vzoeJK9zi73lb6vrANVA==" saltValue="YhRx49mkr4bYm3ZTPTnjcg==" spinCount="100000" sqref="E114" name="Intervalo1_3_5"/>
    <protectedRange algorithmName="SHA-512" hashValue="BIECXXLQTeZJOx05FhxNMY6bX0FG7L8BpAjO3Hk073tMf1ubRNMfSRBsBwOVM9WAG5vzoeJK9zi73lb6vrANVA==" saltValue="YhRx49mkr4bYm3ZTPTnjcg==" spinCount="100000" sqref="E107 E108:F113 F114 F106:F107 G106:G114" name="Intervalo1_15_8"/>
    <protectedRange algorithmName="SHA-512" hashValue="sQdaJro8J67/AnMFJRr1C7pGr9rfyYjS1P4zS2YmLP+4mgVtSIuj/TuOyV7JDljSzzWzNsjbn7WRHaQud5EcYQ==" saltValue="dH8+dZXwqdmJz259YSaYDQ==" spinCount="100000" sqref="D106:D114" name="Intervalo2_1_8"/>
    <protectedRange algorithmName="SHA-512" hashValue="sQdaJro8J67/AnMFJRr1C7pGr9rfyYjS1P4zS2YmLP+4mgVtSIuj/TuOyV7JDljSzzWzNsjbn7WRHaQud5EcYQ==" saltValue="dH8+dZXwqdmJz259YSaYDQ==" spinCount="100000" sqref="A135:C138" name="Intervalo2_10"/>
    <protectedRange algorithmName="SHA-512" hashValue="BIECXXLQTeZJOx05FhxNMY6bX0FG7L8BpAjO3Hk073tMf1ubRNMfSRBsBwOVM9WAG5vzoeJK9zi73lb6vrANVA==" saltValue="YhRx49mkr4bYm3ZTPTnjcg==" spinCount="100000" sqref="E135" name="Intervalo1_3_6"/>
    <protectedRange algorithmName="SHA-512" hashValue="BIECXXLQTeZJOx05FhxNMY6bX0FG7L8BpAjO3Hk073tMf1ubRNMfSRBsBwOVM9WAG5vzoeJK9zi73lb6vrANVA==" saltValue="YhRx49mkr4bYm3ZTPTnjcg==" spinCount="100000" sqref="F135:F136 E136 E137:F138 G135:G138" name="Intervalo1_15_9"/>
    <protectedRange algorithmName="SHA-512" hashValue="sQdaJro8J67/AnMFJRr1C7pGr9rfyYjS1P4zS2YmLP+4mgVtSIuj/TuOyV7JDljSzzWzNsjbn7WRHaQud5EcYQ==" saltValue="dH8+dZXwqdmJz259YSaYDQ==" spinCount="100000" sqref="D135:D138" name="Intervalo2_1_9"/>
    <protectedRange algorithmName="SHA-512" hashValue="sQdaJro8J67/AnMFJRr1C7pGr9rfyYjS1P4zS2YmLP+4mgVtSIuj/TuOyV7JDljSzzWzNsjbn7WRHaQud5EcYQ==" saltValue="dH8+dZXwqdmJz259YSaYDQ==" spinCount="100000" sqref="E156 A156:C156" name="Intervalo2_12"/>
    <protectedRange algorithmName="SHA-512" hashValue="BIECXXLQTeZJOx05FhxNMY6bX0FG7L8BpAjO3Hk073tMf1ubRNMfSRBsBwOVM9WAG5vzoeJK9zi73lb6vrANVA==" saltValue="YhRx49mkr4bYm3ZTPTnjcg==" spinCount="100000" sqref="F156" name="Intervalo1_15_11"/>
    <protectedRange algorithmName="SHA-512" hashValue="sQdaJro8J67/AnMFJRr1C7pGr9rfyYjS1P4zS2YmLP+4mgVtSIuj/TuOyV7JDljSzzWzNsjbn7WRHaQud5EcYQ==" saltValue="dH8+dZXwqdmJz259YSaYDQ==" spinCount="100000" sqref="D156" name="Intervalo2_1_11"/>
    <protectedRange algorithmName="SHA-512" hashValue="sQdaJro8J67/AnMFJRr1C7pGr9rfyYjS1P4zS2YmLP+4mgVtSIuj/TuOyV7JDljSzzWzNsjbn7WRHaQud5EcYQ==" saltValue="dH8+dZXwqdmJz259YSaYDQ==" spinCount="100000" sqref="E164 A164:C164" name="Intervalo2_13"/>
    <protectedRange algorithmName="SHA-512" hashValue="BIECXXLQTeZJOx05FhxNMY6bX0FG7L8BpAjO3Hk073tMf1ubRNMfSRBsBwOVM9WAG5vzoeJK9zi73lb6vrANVA==" saltValue="YhRx49mkr4bYm3ZTPTnjcg==" spinCount="100000" sqref="F164:G164" name="Intervalo1_15_12"/>
    <protectedRange algorithmName="SHA-512" hashValue="sQdaJro8J67/AnMFJRr1C7pGr9rfyYjS1P4zS2YmLP+4mgVtSIuj/TuOyV7JDljSzzWzNsjbn7WRHaQud5EcYQ==" saltValue="dH8+dZXwqdmJz259YSaYDQ==" spinCount="100000" sqref="D164" name="Intervalo2_1_12"/>
    <protectedRange algorithmName="SHA-512" hashValue="sQdaJro8J67/AnMFJRr1C7pGr9rfyYjS1P4zS2YmLP+4mgVtSIuj/TuOyV7JDljSzzWzNsjbn7WRHaQud5EcYQ==" saltValue="dH8+dZXwqdmJz259YSaYDQ==" spinCount="100000" sqref="E186 A186:C186" name="Intervalo2_14"/>
    <protectedRange algorithmName="SHA-512" hashValue="BIECXXLQTeZJOx05FhxNMY6bX0FG7L8BpAjO3Hk073tMf1ubRNMfSRBsBwOVM9WAG5vzoeJK9zi73lb6vrANVA==" saltValue="YhRx49mkr4bYm3ZTPTnjcg==" spinCount="100000" sqref="F186:G186" name="Intervalo1_15_13"/>
    <protectedRange algorithmName="SHA-512" hashValue="sQdaJro8J67/AnMFJRr1C7pGr9rfyYjS1P4zS2YmLP+4mgVtSIuj/TuOyV7JDljSzzWzNsjbn7WRHaQud5EcYQ==" saltValue="dH8+dZXwqdmJz259YSaYDQ==" spinCount="100000" sqref="D186" name="Intervalo2_1_13"/>
    <protectedRange algorithmName="SHA-512" hashValue="sQdaJro8J67/AnMFJRr1C7pGr9rfyYjS1P4zS2YmLP+4mgVtSIuj/TuOyV7JDljSzzWzNsjbn7WRHaQud5EcYQ==" saltValue="dH8+dZXwqdmJz259YSaYDQ==" spinCount="100000" sqref="E199 A199:C199" name="Intervalo2_15"/>
    <protectedRange algorithmName="SHA-512" hashValue="BIECXXLQTeZJOx05FhxNMY6bX0FG7L8BpAjO3Hk073tMf1ubRNMfSRBsBwOVM9WAG5vzoeJK9zi73lb6vrANVA==" saltValue="YhRx49mkr4bYm3ZTPTnjcg==" spinCount="100000" sqref="F199:G199" name="Intervalo1_15_14"/>
    <protectedRange algorithmName="SHA-512" hashValue="sQdaJro8J67/AnMFJRr1C7pGr9rfyYjS1P4zS2YmLP+4mgVtSIuj/TuOyV7JDljSzzWzNsjbn7WRHaQud5EcYQ==" saltValue="dH8+dZXwqdmJz259YSaYDQ==" spinCount="100000" sqref="D199" name="Intervalo2_1_14"/>
    <protectedRange algorithmName="SHA-512" hashValue="sQdaJro8J67/AnMFJRr1C7pGr9rfyYjS1P4zS2YmLP+4mgVtSIuj/TuOyV7JDljSzzWzNsjbn7WRHaQud5EcYQ==" saltValue="dH8+dZXwqdmJz259YSaYDQ==" spinCount="100000" sqref="E201 A201:C202" name="Intervalo2_16"/>
    <protectedRange algorithmName="SHA-512" hashValue="BIECXXLQTeZJOx05FhxNMY6bX0FG7L8BpAjO3Hk073tMf1ubRNMfSRBsBwOVM9WAG5vzoeJK9zi73lb6vrANVA==" saltValue="YhRx49mkr4bYm3ZTPTnjcg==" spinCount="100000" sqref="E202 F201:G202" name="Intervalo1_15_15"/>
    <protectedRange algorithmName="SHA-512" hashValue="sQdaJro8J67/AnMFJRr1C7pGr9rfyYjS1P4zS2YmLP+4mgVtSIuj/TuOyV7JDljSzzWzNsjbn7WRHaQud5EcYQ==" saltValue="dH8+dZXwqdmJz259YSaYDQ==" spinCount="100000" sqref="D201:D202" name="Intervalo2_1_15"/>
    <protectedRange algorithmName="SHA-512" hashValue="sQdaJro8J67/AnMFJRr1C7pGr9rfyYjS1P4zS2YmLP+4mgVtSIuj/TuOyV7JDljSzzWzNsjbn7WRHaQud5EcYQ==" saltValue="dH8+dZXwqdmJz259YSaYDQ==" spinCount="100000" sqref="E212 A212:C212" name="Intervalo2_17"/>
    <protectedRange algorithmName="SHA-512" hashValue="BIECXXLQTeZJOx05FhxNMY6bX0FG7L8BpAjO3Hk073tMf1ubRNMfSRBsBwOVM9WAG5vzoeJK9zi73lb6vrANVA==" saltValue="YhRx49mkr4bYm3ZTPTnjcg==" spinCount="100000" sqref="F212:G212" name="Intervalo1_15_16"/>
    <protectedRange algorithmName="SHA-512" hashValue="sQdaJro8J67/AnMFJRr1C7pGr9rfyYjS1P4zS2YmLP+4mgVtSIuj/TuOyV7JDljSzzWzNsjbn7WRHaQud5EcYQ==" saltValue="dH8+dZXwqdmJz259YSaYDQ==" spinCount="100000" sqref="D212" name="Intervalo2_1_16"/>
    <protectedRange algorithmName="SHA-512" hashValue="sQdaJro8J67/AnMFJRr1C7pGr9rfyYjS1P4zS2YmLP+4mgVtSIuj/TuOyV7JDljSzzWzNsjbn7WRHaQud5EcYQ==" saltValue="dH8+dZXwqdmJz259YSaYDQ==" spinCount="100000" sqref="E258 A258:C258" name="Intervalo2_18"/>
    <protectedRange algorithmName="SHA-512" hashValue="BIECXXLQTeZJOx05FhxNMY6bX0FG7L8BpAjO3Hk073tMf1ubRNMfSRBsBwOVM9WAG5vzoeJK9zi73lb6vrANVA==" saltValue="YhRx49mkr4bYm3ZTPTnjcg==" spinCount="100000" sqref="F258:G258" name="Intervalo1_15_17"/>
    <protectedRange algorithmName="SHA-512" hashValue="sQdaJro8J67/AnMFJRr1C7pGr9rfyYjS1P4zS2YmLP+4mgVtSIuj/TuOyV7JDljSzzWzNsjbn7WRHaQud5EcYQ==" saltValue="dH8+dZXwqdmJz259YSaYDQ==" spinCount="100000" sqref="D258" name="Intervalo2_1_17"/>
    <protectedRange algorithmName="SHA-512" hashValue="sQdaJro8J67/AnMFJRr1C7pGr9rfyYjS1P4zS2YmLP+4mgVtSIuj/TuOyV7JDljSzzWzNsjbn7WRHaQud5EcYQ==" saltValue="dH8+dZXwqdmJz259YSaYDQ==" spinCount="100000" sqref="E268 A268:C268" name="Intervalo2_19"/>
    <protectedRange algorithmName="SHA-512" hashValue="BIECXXLQTeZJOx05FhxNMY6bX0FG7L8BpAjO3Hk073tMf1ubRNMfSRBsBwOVM9WAG5vzoeJK9zi73lb6vrANVA==" saltValue="YhRx49mkr4bYm3ZTPTnjcg==" spinCount="100000" sqref="F268:G268" name="Intervalo1_15_18"/>
    <protectedRange algorithmName="SHA-512" hashValue="sQdaJro8J67/AnMFJRr1C7pGr9rfyYjS1P4zS2YmLP+4mgVtSIuj/TuOyV7JDljSzzWzNsjbn7WRHaQud5EcYQ==" saltValue="dH8+dZXwqdmJz259YSaYDQ==" spinCount="100000" sqref="D268" name="Intervalo2_1_18"/>
    <protectedRange algorithmName="SHA-512" hashValue="sQdaJro8J67/AnMFJRr1C7pGr9rfyYjS1P4zS2YmLP+4mgVtSIuj/TuOyV7JDljSzzWzNsjbn7WRHaQud5EcYQ==" saltValue="dH8+dZXwqdmJz259YSaYDQ==" spinCount="100000" sqref="E270:E271 A270:C271" name="Intervalo2_20"/>
    <protectedRange algorithmName="SHA-512" hashValue="BIECXXLQTeZJOx05FhxNMY6bX0FG7L8BpAjO3Hk073tMf1ubRNMfSRBsBwOVM9WAG5vzoeJK9zi73lb6vrANVA==" saltValue="YhRx49mkr4bYm3ZTPTnjcg==" spinCount="100000" sqref="F270:G271" name="Intervalo1_15_19"/>
    <protectedRange algorithmName="SHA-512" hashValue="sQdaJro8J67/AnMFJRr1C7pGr9rfyYjS1P4zS2YmLP+4mgVtSIuj/TuOyV7JDljSzzWzNsjbn7WRHaQud5EcYQ==" saltValue="dH8+dZXwqdmJz259YSaYDQ==" spinCount="100000" sqref="D270:D271" name="Intervalo2_1_19"/>
    <protectedRange algorithmName="SHA-512" hashValue="sQdaJro8J67/AnMFJRr1C7pGr9rfyYjS1P4zS2YmLP+4mgVtSIuj/TuOyV7JDljSzzWzNsjbn7WRHaQud5EcYQ==" saltValue="dH8+dZXwqdmJz259YSaYDQ==" spinCount="100000" sqref="E280 A280:C281" name="Intervalo2_21"/>
    <protectedRange algorithmName="SHA-512" hashValue="BIECXXLQTeZJOx05FhxNMY6bX0FG7L8BpAjO3Hk073tMf1ubRNMfSRBsBwOVM9WAG5vzoeJK9zi73lb6vrANVA==" saltValue="YhRx49mkr4bYm3ZTPTnjcg==" spinCount="100000" sqref="E281 F280:G281" name="Intervalo1_15_20"/>
    <protectedRange algorithmName="SHA-512" hashValue="sQdaJro8J67/AnMFJRr1C7pGr9rfyYjS1P4zS2YmLP+4mgVtSIuj/TuOyV7JDljSzzWzNsjbn7WRHaQud5EcYQ==" saltValue="dH8+dZXwqdmJz259YSaYDQ==" spinCount="100000" sqref="D280:D281" name="Intervalo2_1_20"/>
    <protectedRange algorithmName="SHA-512" hashValue="sQdaJro8J67/AnMFJRr1C7pGr9rfyYjS1P4zS2YmLP+4mgVtSIuj/TuOyV7JDljSzzWzNsjbn7WRHaQud5EcYQ==" saltValue="dH8+dZXwqdmJz259YSaYDQ==" spinCount="100000" sqref="E289 A289:C290" name="Intervalo2_22"/>
    <protectedRange algorithmName="SHA-512" hashValue="BIECXXLQTeZJOx05FhxNMY6bX0FG7L8BpAjO3Hk073tMf1ubRNMfSRBsBwOVM9WAG5vzoeJK9zi73lb6vrANVA==" saltValue="YhRx49mkr4bYm3ZTPTnjcg==" spinCount="100000" sqref="E290 F289:G290" name="Intervalo1_15_21"/>
    <protectedRange algorithmName="SHA-512" hashValue="sQdaJro8J67/AnMFJRr1C7pGr9rfyYjS1P4zS2YmLP+4mgVtSIuj/TuOyV7JDljSzzWzNsjbn7WRHaQud5EcYQ==" saltValue="dH8+dZXwqdmJz259YSaYDQ==" spinCount="100000" sqref="D289:D290" name="Intervalo2_1_21"/>
    <protectedRange algorithmName="SHA-512" hashValue="sQdaJro8J67/AnMFJRr1C7pGr9rfyYjS1P4zS2YmLP+4mgVtSIuj/TuOyV7JDljSzzWzNsjbn7WRHaQud5EcYQ==" saltValue="dH8+dZXwqdmJz259YSaYDQ==" spinCount="100000" sqref="E314 A314:C314" name="Intervalo2_23"/>
    <protectedRange algorithmName="SHA-512" hashValue="BIECXXLQTeZJOx05FhxNMY6bX0FG7L8BpAjO3Hk073tMf1ubRNMfSRBsBwOVM9WAG5vzoeJK9zi73lb6vrANVA==" saltValue="YhRx49mkr4bYm3ZTPTnjcg==" spinCount="100000" sqref="F314:G314" name="Intervalo1_15_22"/>
    <protectedRange algorithmName="SHA-512" hashValue="sQdaJro8J67/AnMFJRr1C7pGr9rfyYjS1P4zS2YmLP+4mgVtSIuj/TuOyV7JDljSzzWzNsjbn7WRHaQud5EcYQ==" saltValue="dH8+dZXwqdmJz259YSaYDQ==" spinCount="100000" sqref="D314" name="Intervalo2_1_22"/>
    <protectedRange algorithmName="SHA-512" hashValue="sQdaJro8J67/AnMFJRr1C7pGr9rfyYjS1P4zS2YmLP+4mgVtSIuj/TuOyV7JDljSzzWzNsjbn7WRHaQud5EcYQ==" saltValue="dH8+dZXwqdmJz259YSaYDQ==" spinCount="100000" sqref="E335:E336 A329:C336 A337" name="Intervalo2_24"/>
    <protectedRange algorithmName="SHA-512" hashValue="BIECXXLQTeZJOx05FhxNMY6bX0FG7L8BpAjO3Hk073tMf1ubRNMfSRBsBwOVM9WAG5vzoeJK9zi73lb6vrANVA==" saltValue="YhRx49mkr4bYm3ZTPTnjcg==" spinCount="100000" sqref="E329:E334" name="Intervalo1_3_7"/>
    <protectedRange algorithmName="SHA-512" hashValue="BIECXXLQTeZJOx05FhxNMY6bX0FG7L8BpAjO3Hk073tMf1ubRNMfSRBsBwOVM9WAG5vzoeJK9zi73lb6vrANVA==" saltValue="YhRx49mkr4bYm3ZTPTnjcg==" spinCount="100000" sqref="F329:G336 G337" name="Intervalo1_15_23"/>
    <protectedRange algorithmName="SHA-512" hashValue="sQdaJro8J67/AnMFJRr1C7pGr9rfyYjS1P4zS2YmLP+4mgVtSIuj/TuOyV7JDljSzzWzNsjbn7WRHaQud5EcYQ==" saltValue="dH8+dZXwqdmJz259YSaYDQ==" spinCount="100000" sqref="D329:D336" name="Intervalo2_1_23"/>
    <protectedRange algorithmName="SHA-512" hashValue="SOYoXHnsd8H3JMwtnN8n0SDMvJLW8NUH3c7N9U/C2WTm7adtKrHc9Rw5AhcK1dwRMld7kJZ5o3zpwjKqrnC6rw==" saltValue="9sV1nF7wJ5XLhLyfByHakQ==" spinCount="100000" sqref="B337" name="Intervalo1_14_17"/>
    <protectedRange algorithmName="SHA-512" hashValue="SOYoXHnsd8H3JMwtnN8n0SDMvJLW8NUH3c7N9U/C2WTm7adtKrHc9Rw5AhcK1dwRMld7kJZ5o3zpwjKqrnC6rw==" saltValue="9sV1nF7wJ5XLhLyfByHakQ==" spinCount="100000" sqref="C337:D337" name="Intervalo1_14_18"/>
    <protectedRange algorithmName="SHA-512" hashValue="SOYoXHnsd8H3JMwtnN8n0SDMvJLW8NUH3c7N9U/C2WTm7adtKrHc9Rw5AhcK1dwRMld7kJZ5o3zpwjKqrnC6rw==" saltValue="9sV1nF7wJ5XLhLyfByHakQ==" spinCount="100000" sqref="E337" name="Intervalo1_14_19"/>
  </protectedRanges>
  <autoFilter ref="A2:G343" xr:uid="{593E4FA8-305D-4045-B99C-84A16238085F}"/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B2AF4-D74C-497D-9F5A-3F2320BF7637}">
  <sheetPr>
    <tabColor rgb="FF008B82"/>
  </sheetPr>
  <dimension ref="A1:G335"/>
  <sheetViews>
    <sheetView workbookViewId="0">
      <selection activeCell="E6" sqref="E6"/>
    </sheetView>
  </sheetViews>
  <sheetFormatPr defaultColWidth="8" defaultRowHeight="14.4" x14ac:dyDescent="0.3"/>
  <cols>
    <col min="1" max="1" width="7.88671875" bestFit="1" customWidth="1"/>
    <col min="2" max="2" width="30.109375" customWidth="1"/>
    <col min="3" max="3" width="19.33203125" bestFit="1" customWidth="1"/>
    <col min="4" max="4" width="7.44140625" bestFit="1" customWidth="1"/>
    <col min="5" max="5" width="107" bestFit="1" customWidth="1"/>
    <col min="6" max="7" width="12" bestFit="1" customWidth="1"/>
  </cols>
  <sheetData>
    <row r="1" spans="1:7" ht="50.25" customHeight="1" x14ac:dyDescent="0.3">
      <c r="A1" s="152" t="s">
        <v>22</v>
      </c>
      <c r="B1" s="152"/>
      <c r="C1" s="152"/>
      <c r="D1" s="152"/>
      <c r="E1" s="152"/>
      <c r="F1" s="152"/>
      <c r="G1" s="152"/>
    </row>
    <row r="2" spans="1:7" x14ac:dyDescent="0.3">
      <c r="A2" s="5" t="s">
        <v>6</v>
      </c>
      <c r="B2" s="6" t="s">
        <v>418</v>
      </c>
      <c r="C2" s="7" t="s">
        <v>417</v>
      </c>
      <c r="D2" s="8" t="s">
        <v>2</v>
      </c>
      <c r="E2" s="9" t="s">
        <v>10</v>
      </c>
      <c r="F2" s="10" t="s">
        <v>7</v>
      </c>
      <c r="G2" s="6" t="s">
        <v>8</v>
      </c>
    </row>
    <row r="3" spans="1:7" x14ac:dyDescent="0.3">
      <c r="A3" s="40">
        <v>45231</v>
      </c>
      <c r="B3" s="21" t="s">
        <v>103</v>
      </c>
      <c r="C3" s="40" t="s">
        <v>377</v>
      </c>
      <c r="D3" s="17" t="s">
        <v>62</v>
      </c>
      <c r="E3" s="30" t="s">
        <v>204</v>
      </c>
      <c r="F3" s="44">
        <v>140127.37</v>
      </c>
      <c r="G3" s="27"/>
    </row>
    <row r="4" spans="1:7" x14ac:dyDescent="0.3">
      <c r="A4" s="42">
        <v>45231</v>
      </c>
      <c r="B4" s="22" t="s">
        <v>114</v>
      </c>
      <c r="C4" s="18">
        <v>184309</v>
      </c>
      <c r="D4" s="18" t="s">
        <v>68</v>
      </c>
      <c r="E4" s="24" t="s">
        <v>419</v>
      </c>
      <c r="F4" s="58"/>
      <c r="G4" s="45">
        <v>1643.9</v>
      </c>
    </row>
    <row r="5" spans="1:7" x14ac:dyDescent="0.3">
      <c r="A5" s="42">
        <v>45231</v>
      </c>
      <c r="B5" s="26" t="s">
        <v>420</v>
      </c>
      <c r="C5" s="18">
        <v>6308</v>
      </c>
      <c r="D5" s="18" t="s">
        <v>66</v>
      </c>
      <c r="E5" s="24" t="s">
        <v>226</v>
      </c>
      <c r="F5" s="58"/>
      <c r="G5" s="45">
        <v>384</v>
      </c>
    </row>
    <row r="6" spans="1:7" x14ac:dyDescent="0.3">
      <c r="A6" s="41">
        <v>45231</v>
      </c>
      <c r="B6" s="21" t="s">
        <v>393</v>
      </c>
      <c r="C6" s="36">
        <v>382664</v>
      </c>
      <c r="D6" s="17" t="s">
        <v>102</v>
      </c>
      <c r="E6" s="30" t="s">
        <v>421</v>
      </c>
      <c r="F6" s="59"/>
      <c r="G6" s="45">
        <v>8477.0400000000009</v>
      </c>
    </row>
    <row r="7" spans="1:7" x14ac:dyDescent="0.3">
      <c r="A7" s="42">
        <v>45231</v>
      </c>
      <c r="B7" s="22" t="s">
        <v>103</v>
      </c>
      <c r="C7" s="18" t="s">
        <v>379</v>
      </c>
      <c r="D7" s="18" t="s">
        <v>65</v>
      </c>
      <c r="E7" s="24" t="s">
        <v>422</v>
      </c>
      <c r="F7" s="58"/>
      <c r="G7" s="45">
        <v>30</v>
      </c>
    </row>
    <row r="8" spans="1:7" x14ac:dyDescent="0.3">
      <c r="A8" s="41">
        <v>45231</v>
      </c>
      <c r="B8" s="21" t="s">
        <v>394</v>
      </c>
      <c r="C8" s="36">
        <v>2000690394208</v>
      </c>
      <c r="D8" s="17" t="s">
        <v>72</v>
      </c>
      <c r="E8" s="30" t="s">
        <v>423</v>
      </c>
      <c r="F8" s="59"/>
      <c r="G8" s="45">
        <v>421.62</v>
      </c>
    </row>
    <row r="9" spans="1:7" x14ac:dyDescent="0.3">
      <c r="A9" s="41">
        <v>45231</v>
      </c>
      <c r="B9" s="27" t="s">
        <v>186</v>
      </c>
      <c r="C9" s="37">
        <v>141803028</v>
      </c>
      <c r="D9" s="19" t="s">
        <v>72</v>
      </c>
      <c r="E9" s="34" t="s">
        <v>345</v>
      </c>
      <c r="F9" s="59"/>
      <c r="G9" s="45">
        <v>89.94</v>
      </c>
    </row>
    <row r="10" spans="1:7" x14ac:dyDescent="0.3">
      <c r="A10" s="42">
        <v>45231</v>
      </c>
      <c r="B10" s="21" t="s">
        <v>107</v>
      </c>
      <c r="C10" s="18">
        <v>5445</v>
      </c>
      <c r="D10" s="17" t="s">
        <v>66</v>
      </c>
      <c r="E10" s="24" t="s">
        <v>226</v>
      </c>
      <c r="F10" s="58"/>
      <c r="G10" s="60">
        <v>2835.52</v>
      </c>
    </row>
    <row r="11" spans="1:7" x14ac:dyDescent="0.3">
      <c r="A11" s="42">
        <v>45231</v>
      </c>
      <c r="B11" s="21" t="s">
        <v>107</v>
      </c>
      <c r="C11" s="18">
        <v>5447</v>
      </c>
      <c r="D11" s="17" t="s">
        <v>66</v>
      </c>
      <c r="E11" s="24" t="s">
        <v>226</v>
      </c>
      <c r="F11" s="58"/>
      <c r="G11" s="60">
        <v>11231.6</v>
      </c>
    </row>
    <row r="12" spans="1:7" x14ac:dyDescent="0.3">
      <c r="A12" s="42">
        <v>45231</v>
      </c>
      <c r="B12" s="22" t="s">
        <v>107</v>
      </c>
      <c r="C12" s="18">
        <v>5446</v>
      </c>
      <c r="D12" s="17" t="s">
        <v>91</v>
      </c>
      <c r="E12" s="24" t="s">
        <v>354</v>
      </c>
      <c r="F12" s="58"/>
      <c r="G12" s="60">
        <v>1807.24</v>
      </c>
    </row>
    <row r="13" spans="1:7" x14ac:dyDescent="0.3">
      <c r="A13" s="42">
        <v>45231</v>
      </c>
      <c r="B13" s="21" t="s">
        <v>107</v>
      </c>
      <c r="C13" s="18">
        <v>5428</v>
      </c>
      <c r="D13" s="17" t="s">
        <v>66</v>
      </c>
      <c r="E13" s="24" t="s">
        <v>226</v>
      </c>
      <c r="F13" s="58"/>
      <c r="G13" s="60">
        <v>1342.73</v>
      </c>
    </row>
    <row r="14" spans="1:7" x14ac:dyDescent="0.3">
      <c r="A14" s="42">
        <v>45231</v>
      </c>
      <c r="B14" s="21" t="s">
        <v>107</v>
      </c>
      <c r="C14" s="18">
        <v>5477</v>
      </c>
      <c r="D14" s="17" t="s">
        <v>66</v>
      </c>
      <c r="E14" s="24" t="s">
        <v>424</v>
      </c>
      <c r="F14" s="58"/>
      <c r="G14" s="60">
        <v>163.9</v>
      </c>
    </row>
    <row r="15" spans="1:7" x14ac:dyDescent="0.3">
      <c r="A15" s="42">
        <v>45231</v>
      </c>
      <c r="B15" s="21" t="s">
        <v>107</v>
      </c>
      <c r="C15" s="18">
        <v>5452</v>
      </c>
      <c r="D15" s="17" t="s">
        <v>66</v>
      </c>
      <c r="E15" s="24" t="s">
        <v>226</v>
      </c>
      <c r="F15" s="58"/>
      <c r="G15" s="60">
        <v>3056.5</v>
      </c>
    </row>
    <row r="16" spans="1:7" x14ac:dyDescent="0.3">
      <c r="A16" s="42">
        <v>45231</v>
      </c>
      <c r="B16" s="22" t="s">
        <v>107</v>
      </c>
      <c r="C16" s="18">
        <v>5444</v>
      </c>
      <c r="D16" s="17" t="s">
        <v>82</v>
      </c>
      <c r="E16" s="24" t="s">
        <v>252</v>
      </c>
      <c r="F16" s="58"/>
      <c r="G16" s="60">
        <v>35920.199999999997</v>
      </c>
    </row>
    <row r="17" spans="1:7" x14ac:dyDescent="0.3">
      <c r="A17" s="42">
        <v>45231</v>
      </c>
      <c r="B17" s="22" t="s">
        <v>107</v>
      </c>
      <c r="C17" s="18">
        <v>5433</v>
      </c>
      <c r="D17" s="17" t="s">
        <v>82</v>
      </c>
      <c r="E17" s="24" t="s">
        <v>252</v>
      </c>
      <c r="F17" s="58"/>
      <c r="G17" s="60">
        <v>24938.58</v>
      </c>
    </row>
    <row r="18" spans="1:7" x14ac:dyDescent="0.3">
      <c r="A18" s="42">
        <v>45231</v>
      </c>
      <c r="B18" s="22" t="s">
        <v>107</v>
      </c>
      <c r="C18" s="18">
        <v>5434</v>
      </c>
      <c r="D18" s="17" t="s">
        <v>82</v>
      </c>
      <c r="E18" s="24" t="s">
        <v>252</v>
      </c>
      <c r="F18" s="58"/>
      <c r="G18" s="60">
        <v>20030.8</v>
      </c>
    </row>
    <row r="19" spans="1:7" x14ac:dyDescent="0.3">
      <c r="A19" s="42">
        <v>45231</v>
      </c>
      <c r="B19" s="22" t="s">
        <v>107</v>
      </c>
      <c r="C19" s="18">
        <v>5443</v>
      </c>
      <c r="D19" s="17" t="s">
        <v>82</v>
      </c>
      <c r="E19" s="24" t="s">
        <v>252</v>
      </c>
      <c r="F19" s="58"/>
      <c r="G19" s="60">
        <v>27751.5</v>
      </c>
    </row>
    <row r="20" spans="1:7" x14ac:dyDescent="0.3">
      <c r="A20" s="42">
        <v>45231</v>
      </c>
      <c r="B20" s="22" t="s">
        <v>103</v>
      </c>
      <c r="C20" s="18" t="s">
        <v>379</v>
      </c>
      <c r="D20" s="18" t="s">
        <v>65</v>
      </c>
      <c r="E20" s="24" t="s">
        <v>217</v>
      </c>
      <c r="F20" s="58"/>
      <c r="G20" s="45">
        <v>2.2999999999999998</v>
      </c>
    </row>
    <row r="21" spans="1:7" x14ac:dyDescent="0.3">
      <c r="A21" s="40">
        <v>45233</v>
      </c>
      <c r="B21" s="21" t="s">
        <v>103</v>
      </c>
      <c r="C21" s="40" t="s">
        <v>377</v>
      </c>
      <c r="D21" s="17" t="s">
        <v>62</v>
      </c>
      <c r="E21" s="30" t="s">
        <v>204</v>
      </c>
      <c r="F21" s="44">
        <v>7052.03</v>
      </c>
      <c r="G21" s="27"/>
    </row>
    <row r="22" spans="1:7" x14ac:dyDescent="0.3">
      <c r="A22" s="40">
        <v>45233</v>
      </c>
      <c r="B22" s="21" t="s">
        <v>192</v>
      </c>
      <c r="C22" s="36">
        <v>332301</v>
      </c>
      <c r="D22" s="17" t="s">
        <v>100</v>
      </c>
      <c r="E22" s="30" t="s">
        <v>425</v>
      </c>
      <c r="F22" s="49"/>
      <c r="G22" s="45">
        <v>5693.67</v>
      </c>
    </row>
    <row r="23" spans="1:7" x14ac:dyDescent="0.3">
      <c r="A23" s="42">
        <v>45233</v>
      </c>
      <c r="B23" s="22" t="s">
        <v>134</v>
      </c>
      <c r="C23" s="18">
        <v>94017</v>
      </c>
      <c r="D23" s="18" t="s">
        <v>81</v>
      </c>
      <c r="E23" s="24" t="s">
        <v>250</v>
      </c>
      <c r="F23" s="58"/>
      <c r="G23" s="45">
        <v>108.95</v>
      </c>
    </row>
    <row r="24" spans="1:7" x14ac:dyDescent="0.3">
      <c r="A24" s="43">
        <v>45233</v>
      </c>
      <c r="B24" s="21" t="s">
        <v>426</v>
      </c>
      <c r="C24" s="35" t="s">
        <v>427</v>
      </c>
      <c r="D24" s="17" t="s">
        <v>68</v>
      </c>
      <c r="E24" s="24" t="s">
        <v>251</v>
      </c>
      <c r="F24" s="49"/>
      <c r="G24" s="45">
        <v>1247.1099999999999</v>
      </c>
    </row>
    <row r="25" spans="1:7" x14ac:dyDescent="0.3">
      <c r="A25" s="42">
        <v>45233</v>
      </c>
      <c r="B25" s="22" t="s">
        <v>103</v>
      </c>
      <c r="C25" s="18" t="s">
        <v>379</v>
      </c>
      <c r="D25" s="18" t="s">
        <v>65</v>
      </c>
      <c r="E25" s="24" t="s">
        <v>217</v>
      </c>
      <c r="F25" s="58"/>
      <c r="G25" s="45">
        <v>2.2999999999999998</v>
      </c>
    </row>
    <row r="26" spans="1:7" x14ac:dyDescent="0.3">
      <c r="A26" s="40">
        <v>45236</v>
      </c>
      <c r="B26" s="21" t="s">
        <v>103</v>
      </c>
      <c r="C26" s="40" t="s">
        <v>377</v>
      </c>
      <c r="D26" s="17" t="s">
        <v>62</v>
      </c>
      <c r="E26" s="30" t="s">
        <v>204</v>
      </c>
      <c r="F26" s="44">
        <v>17763.05</v>
      </c>
      <c r="G26" s="27"/>
    </row>
    <row r="27" spans="1:7" x14ac:dyDescent="0.3">
      <c r="A27" s="40">
        <v>45236</v>
      </c>
      <c r="B27" s="21" t="s">
        <v>103</v>
      </c>
      <c r="C27" s="40" t="s">
        <v>377</v>
      </c>
      <c r="D27" s="17" t="s">
        <v>62</v>
      </c>
      <c r="E27" s="30" t="s">
        <v>428</v>
      </c>
      <c r="F27" s="44">
        <v>2004.52</v>
      </c>
      <c r="G27" s="27"/>
    </row>
    <row r="28" spans="1:7" x14ac:dyDescent="0.3">
      <c r="A28" s="42">
        <v>45236</v>
      </c>
      <c r="B28" s="22" t="s">
        <v>110</v>
      </c>
      <c r="C28" s="18">
        <v>450409</v>
      </c>
      <c r="D28" s="18" t="s">
        <v>83</v>
      </c>
      <c r="E28" s="24" t="s">
        <v>216</v>
      </c>
      <c r="F28" s="58"/>
      <c r="G28" s="45">
        <v>81.67</v>
      </c>
    </row>
    <row r="29" spans="1:7" x14ac:dyDescent="0.3">
      <c r="A29" s="42">
        <v>45236</v>
      </c>
      <c r="B29" s="22" t="s">
        <v>144</v>
      </c>
      <c r="C29" s="17">
        <v>11410</v>
      </c>
      <c r="D29" s="18" t="s">
        <v>66</v>
      </c>
      <c r="E29" s="24" t="s">
        <v>259</v>
      </c>
      <c r="F29" s="58"/>
      <c r="G29" s="45">
        <v>1018.8</v>
      </c>
    </row>
    <row r="30" spans="1:7" x14ac:dyDescent="0.3">
      <c r="A30" s="42">
        <v>45236</v>
      </c>
      <c r="B30" s="26" t="s">
        <v>147</v>
      </c>
      <c r="C30" s="18">
        <v>258703</v>
      </c>
      <c r="D30" s="18" t="s">
        <v>66</v>
      </c>
      <c r="E30" s="24" t="s">
        <v>259</v>
      </c>
      <c r="F30" s="58"/>
      <c r="G30" s="45">
        <v>1411.2</v>
      </c>
    </row>
    <row r="31" spans="1:7" x14ac:dyDescent="0.3">
      <c r="A31" s="42">
        <v>45236</v>
      </c>
      <c r="B31" s="22" t="s">
        <v>139</v>
      </c>
      <c r="C31" s="18">
        <v>861134</v>
      </c>
      <c r="D31" s="18" t="s">
        <v>81</v>
      </c>
      <c r="E31" s="24" t="s">
        <v>250</v>
      </c>
      <c r="F31" s="58"/>
      <c r="G31" s="45">
        <v>2482.9</v>
      </c>
    </row>
    <row r="32" spans="1:7" x14ac:dyDescent="0.3">
      <c r="A32" s="41">
        <v>45236</v>
      </c>
      <c r="B32" s="22" t="s">
        <v>140</v>
      </c>
      <c r="C32" s="17">
        <v>35432</v>
      </c>
      <c r="D32" s="18" t="s">
        <v>81</v>
      </c>
      <c r="E32" s="24" t="s">
        <v>250</v>
      </c>
      <c r="F32" s="59"/>
      <c r="G32" s="45">
        <v>2054</v>
      </c>
    </row>
    <row r="33" spans="1:7" x14ac:dyDescent="0.3">
      <c r="A33" s="42">
        <v>45236</v>
      </c>
      <c r="B33" s="22" t="s">
        <v>429</v>
      </c>
      <c r="C33" s="19">
        <v>5947</v>
      </c>
      <c r="D33" s="19" t="s">
        <v>81</v>
      </c>
      <c r="E33" s="24" t="s">
        <v>250</v>
      </c>
      <c r="F33" s="61"/>
      <c r="G33" s="45">
        <v>951.4</v>
      </c>
    </row>
    <row r="34" spans="1:7" x14ac:dyDescent="0.3">
      <c r="A34" s="42">
        <v>45236</v>
      </c>
      <c r="B34" s="22" t="s">
        <v>159</v>
      </c>
      <c r="C34" s="18">
        <v>9596</v>
      </c>
      <c r="D34" s="18" t="s">
        <v>81</v>
      </c>
      <c r="E34" s="24" t="s">
        <v>250</v>
      </c>
      <c r="F34" s="58"/>
      <c r="G34" s="45">
        <v>382.9</v>
      </c>
    </row>
    <row r="35" spans="1:7" x14ac:dyDescent="0.3">
      <c r="A35" s="42">
        <v>45236</v>
      </c>
      <c r="B35" s="22" t="s">
        <v>114</v>
      </c>
      <c r="C35" s="18">
        <v>184854</v>
      </c>
      <c r="D35" s="17" t="s">
        <v>66</v>
      </c>
      <c r="E35" s="24" t="s">
        <v>226</v>
      </c>
      <c r="F35" s="58"/>
      <c r="G35" s="45">
        <v>2102.9499999999998</v>
      </c>
    </row>
    <row r="36" spans="1:7" ht="24" x14ac:dyDescent="0.3">
      <c r="A36" s="42">
        <v>45236</v>
      </c>
      <c r="B36" s="24" t="s">
        <v>430</v>
      </c>
      <c r="C36" s="17" t="s">
        <v>381</v>
      </c>
      <c r="D36" s="18" t="s">
        <v>76</v>
      </c>
      <c r="E36" s="24" t="s">
        <v>431</v>
      </c>
      <c r="F36" s="58"/>
      <c r="G36" s="45">
        <v>3247.92</v>
      </c>
    </row>
    <row r="37" spans="1:7" x14ac:dyDescent="0.3">
      <c r="A37" s="43">
        <v>45236</v>
      </c>
      <c r="B37" s="22" t="s">
        <v>196</v>
      </c>
      <c r="C37" s="18">
        <v>1861</v>
      </c>
      <c r="D37" s="18" t="s">
        <v>66</v>
      </c>
      <c r="E37" s="24" t="s">
        <v>226</v>
      </c>
      <c r="F37" s="62"/>
      <c r="G37" s="45">
        <v>3999</v>
      </c>
    </row>
    <row r="38" spans="1:7" x14ac:dyDescent="0.3">
      <c r="A38" s="41">
        <v>45236</v>
      </c>
      <c r="B38" s="21" t="s">
        <v>105</v>
      </c>
      <c r="C38" s="36">
        <v>27616</v>
      </c>
      <c r="D38" s="17" t="s">
        <v>63</v>
      </c>
      <c r="E38" s="30" t="s">
        <v>432</v>
      </c>
      <c r="F38" s="59"/>
      <c r="G38" s="45">
        <v>1200</v>
      </c>
    </row>
    <row r="39" spans="1:7" x14ac:dyDescent="0.3">
      <c r="A39" s="41">
        <v>45236</v>
      </c>
      <c r="B39" s="21" t="s">
        <v>106</v>
      </c>
      <c r="C39" s="36">
        <v>13474735</v>
      </c>
      <c r="D39" s="17" t="s">
        <v>433</v>
      </c>
      <c r="E39" s="30" t="s">
        <v>434</v>
      </c>
      <c r="F39" s="59"/>
      <c r="G39" s="45">
        <v>827.93</v>
      </c>
    </row>
    <row r="40" spans="1:7" x14ac:dyDescent="0.3">
      <c r="A40" s="42">
        <v>45236</v>
      </c>
      <c r="B40" s="22" t="s">
        <v>103</v>
      </c>
      <c r="C40" s="18" t="s">
        <v>379</v>
      </c>
      <c r="D40" s="18" t="s">
        <v>65</v>
      </c>
      <c r="E40" s="24" t="s">
        <v>217</v>
      </c>
      <c r="F40" s="58"/>
      <c r="G40" s="45">
        <v>6.8999999999999995</v>
      </c>
    </row>
    <row r="41" spans="1:7" x14ac:dyDescent="0.3">
      <c r="A41" s="40">
        <v>45237</v>
      </c>
      <c r="B41" s="21" t="s">
        <v>103</v>
      </c>
      <c r="C41" s="40" t="s">
        <v>377</v>
      </c>
      <c r="D41" s="17" t="s">
        <v>62</v>
      </c>
      <c r="E41" s="30" t="s">
        <v>428</v>
      </c>
      <c r="F41" s="44">
        <v>459676.82</v>
      </c>
      <c r="G41" s="27"/>
    </row>
    <row r="42" spans="1:7" x14ac:dyDescent="0.3">
      <c r="A42" s="40">
        <v>45237</v>
      </c>
      <c r="B42" s="21" t="s">
        <v>173</v>
      </c>
      <c r="C42" s="40" t="s">
        <v>377</v>
      </c>
      <c r="D42" s="17" t="s">
        <v>90</v>
      </c>
      <c r="E42" s="30" t="s">
        <v>435</v>
      </c>
      <c r="F42" s="44">
        <v>2513467.84</v>
      </c>
      <c r="G42" s="27"/>
    </row>
    <row r="43" spans="1:7" x14ac:dyDescent="0.3">
      <c r="A43" s="40">
        <v>45237</v>
      </c>
      <c r="B43" s="21" t="s">
        <v>173</v>
      </c>
      <c r="C43" s="40" t="s">
        <v>377</v>
      </c>
      <c r="D43" s="17" t="s">
        <v>90</v>
      </c>
      <c r="E43" s="30" t="s">
        <v>435</v>
      </c>
      <c r="F43" s="44">
        <v>6512983.1600000001</v>
      </c>
      <c r="G43" s="27"/>
    </row>
    <row r="44" spans="1:7" x14ac:dyDescent="0.3">
      <c r="A44" s="41">
        <v>45237</v>
      </c>
      <c r="B44" s="23" t="s">
        <v>108</v>
      </c>
      <c r="C44" s="36" t="s">
        <v>416</v>
      </c>
      <c r="D44" s="17" t="s">
        <v>67</v>
      </c>
      <c r="E44" s="30" t="s">
        <v>436</v>
      </c>
      <c r="F44" s="59"/>
      <c r="G44" s="45">
        <v>22227.1</v>
      </c>
    </row>
    <row r="45" spans="1:7" x14ac:dyDescent="0.3">
      <c r="A45" s="41">
        <v>45237</v>
      </c>
      <c r="B45" s="23" t="s">
        <v>108</v>
      </c>
      <c r="C45" s="36" t="s">
        <v>416</v>
      </c>
      <c r="D45" s="17" t="s">
        <v>67</v>
      </c>
      <c r="E45" s="30" t="s">
        <v>437</v>
      </c>
      <c r="F45" s="59"/>
      <c r="G45" s="45">
        <v>6690.42</v>
      </c>
    </row>
    <row r="46" spans="1:7" x14ac:dyDescent="0.3">
      <c r="A46" s="41">
        <v>45237</v>
      </c>
      <c r="B46" s="23" t="s">
        <v>108</v>
      </c>
      <c r="C46" s="36" t="s">
        <v>416</v>
      </c>
      <c r="D46" s="17" t="s">
        <v>67</v>
      </c>
      <c r="E46" s="30" t="s">
        <v>438</v>
      </c>
      <c r="F46" s="59"/>
      <c r="G46" s="45">
        <v>1348048.95</v>
      </c>
    </row>
    <row r="47" spans="1:7" x14ac:dyDescent="0.3">
      <c r="A47" s="42">
        <v>45237</v>
      </c>
      <c r="B47" s="22" t="s">
        <v>189</v>
      </c>
      <c r="C47" s="18">
        <v>22031</v>
      </c>
      <c r="D47" s="18" t="s">
        <v>68</v>
      </c>
      <c r="E47" s="30" t="s">
        <v>260</v>
      </c>
      <c r="F47" s="58"/>
      <c r="G47" s="45">
        <v>1763</v>
      </c>
    </row>
    <row r="48" spans="1:7" x14ac:dyDescent="0.3">
      <c r="A48" s="42">
        <v>45237</v>
      </c>
      <c r="B48" s="22" t="s">
        <v>189</v>
      </c>
      <c r="C48" s="18">
        <v>22033</v>
      </c>
      <c r="D48" s="17" t="s">
        <v>66</v>
      </c>
      <c r="E48" s="24" t="s">
        <v>439</v>
      </c>
      <c r="F48" s="58"/>
      <c r="G48" s="45">
        <v>178.8</v>
      </c>
    </row>
    <row r="49" spans="1:7" x14ac:dyDescent="0.3">
      <c r="A49" s="40">
        <v>45237</v>
      </c>
      <c r="B49" s="21" t="s">
        <v>113</v>
      </c>
      <c r="C49" s="36">
        <v>291428</v>
      </c>
      <c r="D49" s="17" t="s">
        <v>72</v>
      </c>
      <c r="E49" s="30" t="s">
        <v>440</v>
      </c>
      <c r="F49" s="49"/>
      <c r="G49" s="45">
        <v>356</v>
      </c>
    </row>
    <row r="50" spans="1:7" x14ac:dyDescent="0.3">
      <c r="A50" s="42">
        <v>45237</v>
      </c>
      <c r="B50" s="22" t="s">
        <v>114</v>
      </c>
      <c r="C50" s="18">
        <v>185021</v>
      </c>
      <c r="D50" s="17" t="s">
        <v>66</v>
      </c>
      <c r="E50" s="24" t="s">
        <v>226</v>
      </c>
      <c r="F50" s="58"/>
      <c r="G50" s="45">
        <v>100</v>
      </c>
    </row>
    <row r="51" spans="1:7" x14ac:dyDescent="0.3">
      <c r="A51" s="40">
        <v>45237</v>
      </c>
      <c r="B51" s="23" t="s">
        <v>161</v>
      </c>
      <c r="C51" s="36">
        <v>399</v>
      </c>
      <c r="D51" s="18" t="s">
        <v>82</v>
      </c>
      <c r="E51" s="30" t="s">
        <v>252</v>
      </c>
      <c r="F51" s="49"/>
      <c r="G51" s="45">
        <v>1660.9</v>
      </c>
    </row>
    <row r="52" spans="1:7" x14ac:dyDescent="0.3">
      <c r="A52" s="42">
        <v>45237</v>
      </c>
      <c r="B52" s="22" t="s">
        <v>103</v>
      </c>
      <c r="C52" s="18" t="s">
        <v>379</v>
      </c>
      <c r="D52" s="18" t="s">
        <v>65</v>
      </c>
      <c r="E52" s="24" t="s">
        <v>208</v>
      </c>
      <c r="F52" s="58"/>
      <c r="G52" s="45">
        <v>79.180000000000007</v>
      </c>
    </row>
    <row r="53" spans="1:7" x14ac:dyDescent="0.3">
      <c r="A53" s="41">
        <v>45237</v>
      </c>
      <c r="B53" s="21" t="s">
        <v>127</v>
      </c>
      <c r="C53" s="36" t="s">
        <v>383</v>
      </c>
      <c r="D53" s="17" t="s">
        <v>79</v>
      </c>
      <c r="E53" s="30" t="s">
        <v>441</v>
      </c>
      <c r="F53" s="59"/>
      <c r="G53" s="45">
        <v>569.79999999999995</v>
      </c>
    </row>
    <row r="54" spans="1:7" x14ac:dyDescent="0.3">
      <c r="A54" s="41">
        <v>45237</v>
      </c>
      <c r="B54" s="21" t="s">
        <v>127</v>
      </c>
      <c r="C54" s="36" t="s">
        <v>383</v>
      </c>
      <c r="D54" s="17" t="s">
        <v>79</v>
      </c>
      <c r="E54" s="30" t="s">
        <v>442</v>
      </c>
      <c r="F54" s="59"/>
      <c r="G54" s="45">
        <v>147183.25</v>
      </c>
    </row>
    <row r="55" spans="1:7" x14ac:dyDescent="0.3">
      <c r="A55" s="41">
        <v>45237</v>
      </c>
      <c r="B55" s="21" t="s">
        <v>398</v>
      </c>
      <c r="C55" s="36">
        <v>44</v>
      </c>
      <c r="D55" s="17" t="s">
        <v>392</v>
      </c>
      <c r="E55" s="30" t="s">
        <v>443</v>
      </c>
      <c r="F55" s="59"/>
      <c r="G55" s="45">
        <v>8728.0499999999993</v>
      </c>
    </row>
    <row r="56" spans="1:7" x14ac:dyDescent="0.3">
      <c r="A56" s="41">
        <v>45237</v>
      </c>
      <c r="B56" s="21" t="s">
        <v>398</v>
      </c>
      <c r="C56" s="36">
        <v>45</v>
      </c>
      <c r="D56" s="17" t="s">
        <v>392</v>
      </c>
      <c r="E56" s="30" t="s">
        <v>444</v>
      </c>
      <c r="F56" s="59"/>
      <c r="G56" s="45">
        <v>24025.119999999999</v>
      </c>
    </row>
    <row r="57" spans="1:7" x14ac:dyDescent="0.3">
      <c r="A57" s="41">
        <v>45237</v>
      </c>
      <c r="B57" s="21" t="s">
        <v>398</v>
      </c>
      <c r="C57" s="36">
        <v>43</v>
      </c>
      <c r="D57" s="17" t="s">
        <v>95</v>
      </c>
      <c r="E57" s="30" t="s">
        <v>445</v>
      </c>
      <c r="F57" s="59"/>
      <c r="G57" s="45">
        <v>205457.05</v>
      </c>
    </row>
    <row r="58" spans="1:7" x14ac:dyDescent="0.3">
      <c r="A58" s="41">
        <v>45237</v>
      </c>
      <c r="B58" s="21" t="s">
        <v>398</v>
      </c>
      <c r="C58" s="36">
        <v>42</v>
      </c>
      <c r="D58" s="17" t="s">
        <v>392</v>
      </c>
      <c r="E58" s="30" t="s">
        <v>446</v>
      </c>
      <c r="F58" s="59"/>
      <c r="G58" s="45">
        <v>222060.2</v>
      </c>
    </row>
    <row r="59" spans="1:7" x14ac:dyDescent="0.3">
      <c r="A59" s="41">
        <v>45237</v>
      </c>
      <c r="B59" s="21" t="s">
        <v>395</v>
      </c>
      <c r="C59" s="36" t="s">
        <v>415</v>
      </c>
      <c r="D59" s="17" t="s">
        <v>391</v>
      </c>
      <c r="E59" s="30" t="s">
        <v>447</v>
      </c>
      <c r="F59" s="59"/>
      <c r="G59" s="45">
        <v>284000</v>
      </c>
    </row>
    <row r="60" spans="1:7" x14ac:dyDescent="0.3">
      <c r="A60" s="42">
        <v>45237</v>
      </c>
      <c r="B60" s="22" t="s">
        <v>103</v>
      </c>
      <c r="C60" s="18" t="s">
        <v>379</v>
      </c>
      <c r="D60" s="18" t="s">
        <v>448</v>
      </c>
      <c r="E60" s="24" t="s">
        <v>285</v>
      </c>
      <c r="F60" s="58"/>
      <c r="G60" s="45">
        <v>7213000</v>
      </c>
    </row>
    <row r="61" spans="1:7" x14ac:dyDescent="0.3">
      <c r="A61" s="40">
        <v>45238</v>
      </c>
      <c r="B61" s="21" t="s">
        <v>103</v>
      </c>
      <c r="C61" s="40" t="s">
        <v>377</v>
      </c>
      <c r="D61" s="17" t="s">
        <v>62</v>
      </c>
      <c r="E61" s="30" t="s">
        <v>204</v>
      </c>
      <c r="F61" s="44">
        <v>218389.8</v>
      </c>
      <c r="G61" s="27"/>
    </row>
    <row r="62" spans="1:7" x14ac:dyDescent="0.3">
      <c r="A62" s="42">
        <v>45238</v>
      </c>
      <c r="B62" s="22" t="s">
        <v>449</v>
      </c>
      <c r="C62" s="18">
        <v>28658</v>
      </c>
      <c r="D62" s="18" t="s">
        <v>81</v>
      </c>
      <c r="E62" s="24" t="s">
        <v>294</v>
      </c>
      <c r="F62" s="58"/>
      <c r="G62" s="45">
        <v>1323.59</v>
      </c>
    </row>
    <row r="63" spans="1:7" x14ac:dyDescent="0.3">
      <c r="A63" s="42">
        <v>45238</v>
      </c>
      <c r="B63" s="22" t="s">
        <v>145</v>
      </c>
      <c r="C63" s="18">
        <v>22169</v>
      </c>
      <c r="D63" s="18" t="s">
        <v>68</v>
      </c>
      <c r="E63" s="30" t="s">
        <v>260</v>
      </c>
      <c r="F63" s="58"/>
      <c r="G63" s="45">
        <v>777.5</v>
      </c>
    </row>
    <row r="64" spans="1:7" x14ac:dyDescent="0.3">
      <c r="A64" s="42">
        <v>45238</v>
      </c>
      <c r="B64" s="22" t="s">
        <v>175</v>
      </c>
      <c r="C64" s="18">
        <v>13890</v>
      </c>
      <c r="D64" s="18" t="s">
        <v>66</v>
      </c>
      <c r="E64" s="24" t="s">
        <v>287</v>
      </c>
      <c r="F64" s="58"/>
      <c r="G64" s="45">
        <v>4447.6000000000004</v>
      </c>
    </row>
    <row r="65" spans="1:7" x14ac:dyDescent="0.3">
      <c r="A65" s="42">
        <v>45238</v>
      </c>
      <c r="B65" s="22" t="s">
        <v>175</v>
      </c>
      <c r="C65" s="18">
        <v>13960</v>
      </c>
      <c r="D65" s="18" t="s">
        <v>82</v>
      </c>
      <c r="E65" s="24" t="s">
        <v>252</v>
      </c>
      <c r="F65" s="58"/>
      <c r="G65" s="45">
        <v>451.1</v>
      </c>
    </row>
    <row r="66" spans="1:7" x14ac:dyDescent="0.3">
      <c r="A66" s="41">
        <v>45238</v>
      </c>
      <c r="B66" s="21" t="s">
        <v>111</v>
      </c>
      <c r="C66" s="36">
        <v>1104</v>
      </c>
      <c r="D66" s="17" t="s">
        <v>71</v>
      </c>
      <c r="E66" s="30" t="s">
        <v>223</v>
      </c>
      <c r="F66" s="59"/>
      <c r="G66" s="45">
        <v>18413.95</v>
      </c>
    </row>
    <row r="67" spans="1:7" x14ac:dyDescent="0.3">
      <c r="A67" s="41">
        <v>45238</v>
      </c>
      <c r="B67" s="21" t="s">
        <v>111</v>
      </c>
      <c r="C67" s="36">
        <v>265</v>
      </c>
      <c r="D67" s="17" t="s">
        <v>70</v>
      </c>
      <c r="E67" s="30" t="s">
        <v>450</v>
      </c>
      <c r="F67" s="59"/>
      <c r="G67" s="45">
        <v>270</v>
      </c>
    </row>
    <row r="68" spans="1:7" x14ac:dyDescent="0.3">
      <c r="A68" s="41">
        <v>45238</v>
      </c>
      <c r="B68" s="21" t="s">
        <v>111</v>
      </c>
      <c r="C68" s="36">
        <v>1101</v>
      </c>
      <c r="D68" s="17" t="s">
        <v>73</v>
      </c>
      <c r="E68" s="30" t="s">
        <v>227</v>
      </c>
      <c r="F68" s="59"/>
      <c r="G68" s="45">
        <v>33053.97</v>
      </c>
    </row>
    <row r="69" spans="1:7" x14ac:dyDescent="0.3">
      <c r="A69" s="41">
        <v>45238</v>
      </c>
      <c r="B69" s="21" t="s">
        <v>111</v>
      </c>
      <c r="C69" s="36">
        <v>266</v>
      </c>
      <c r="D69" s="17" t="s">
        <v>70</v>
      </c>
      <c r="E69" s="30" t="s">
        <v>451</v>
      </c>
      <c r="F69" s="59"/>
      <c r="G69" s="45">
        <v>5950</v>
      </c>
    </row>
    <row r="70" spans="1:7" x14ac:dyDescent="0.3">
      <c r="A70" s="41">
        <v>45238</v>
      </c>
      <c r="B70" s="21" t="s">
        <v>111</v>
      </c>
      <c r="C70" s="36">
        <v>264</v>
      </c>
      <c r="D70" s="17" t="s">
        <v>70</v>
      </c>
      <c r="E70" s="30" t="s">
        <v>452</v>
      </c>
      <c r="F70" s="59"/>
      <c r="G70" s="45">
        <v>11500</v>
      </c>
    </row>
    <row r="71" spans="1:7" x14ac:dyDescent="0.3">
      <c r="A71" s="41">
        <v>45238</v>
      </c>
      <c r="B71" s="23" t="s">
        <v>108</v>
      </c>
      <c r="C71" s="36" t="s">
        <v>380</v>
      </c>
      <c r="D71" s="17" t="s">
        <v>67</v>
      </c>
      <c r="E71" s="31" t="s">
        <v>453</v>
      </c>
      <c r="F71" s="59"/>
      <c r="G71" s="45">
        <v>464.7</v>
      </c>
    </row>
    <row r="72" spans="1:7" x14ac:dyDescent="0.3">
      <c r="A72" s="41">
        <v>45238</v>
      </c>
      <c r="B72" s="23" t="s">
        <v>108</v>
      </c>
      <c r="C72" s="36" t="s">
        <v>380</v>
      </c>
      <c r="D72" s="17" t="s">
        <v>67</v>
      </c>
      <c r="E72" s="31" t="s">
        <v>454</v>
      </c>
      <c r="F72" s="59"/>
      <c r="G72" s="45">
        <v>986.3</v>
      </c>
    </row>
    <row r="73" spans="1:7" x14ac:dyDescent="0.3">
      <c r="A73" s="41">
        <v>45238</v>
      </c>
      <c r="B73" s="23" t="s">
        <v>108</v>
      </c>
      <c r="C73" s="36" t="s">
        <v>380</v>
      </c>
      <c r="D73" s="17" t="s">
        <v>67</v>
      </c>
      <c r="E73" s="31" t="s">
        <v>455</v>
      </c>
      <c r="F73" s="59"/>
      <c r="G73" s="45">
        <v>366.06</v>
      </c>
    </row>
    <row r="74" spans="1:7" x14ac:dyDescent="0.3">
      <c r="A74" s="41">
        <v>45238</v>
      </c>
      <c r="B74" s="21" t="s">
        <v>119</v>
      </c>
      <c r="C74" s="36">
        <v>4</v>
      </c>
      <c r="D74" s="17" t="s">
        <v>74</v>
      </c>
      <c r="E74" s="30" t="s">
        <v>456</v>
      </c>
      <c r="F74" s="61"/>
      <c r="G74" s="45">
        <v>3800</v>
      </c>
    </row>
    <row r="75" spans="1:7" x14ac:dyDescent="0.3">
      <c r="A75" s="41">
        <v>45238</v>
      </c>
      <c r="B75" s="21" t="s">
        <v>121</v>
      </c>
      <c r="C75" s="36">
        <v>81</v>
      </c>
      <c r="D75" s="17" t="s">
        <v>74</v>
      </c>
      <c r="E75" s="30" t="s">
        <v>457</v>
      </c>
      <c r="F75" s="59"/>
      <c r="G75" s="45">
        <v>25000</v>
      </c>
    </row>
    <row r="76" spans="1:7" x14ac:dyDescent="0.3">
      <c r="A76" s="41">
        <v>45238</v>
      </c>
      <c r="B76" s="21" t="s">
        <v>117</v>
      </c>
      <c r="C76" s="36">
        <v>340</v>
      </c>
      <c r="D76" s="17" t="s">
        <v>74</v>
      </c>
      <c r="E76" s="30" t="s">
        <v>458</v>
      </c>
      <c r="F76" s="59"/>
      <c r="G76" s="45">
        <v>8500</v>
      </c>
    </row>
    <row r="77" spans="1:7" x14ac:dyDescent="0.3">
      <c r="A77" s="41">
        <v>45238</v>
      </c>
      <c r="B77" s="21" t="s">
        <v>120</v>
      </c>
      <c r="C77" s="36">
        <v>92</v>
      </c>
      <c r="D77" s="17" t="s">
        <v>74</v>
      </c>
      <c r="E77" s="30" t="s">
        <v>232</v>
      </c>
      <c r="F77" s="59"/>
      <c r="G77" s="45">
        <v>11663.03</v>
      </c>
    </row>
    <row r="78" spans="1:7" x14ac:dyDescent="0.3">
      <c r="A78" s="41">
        <v>45238</v>
      </c>
      <c r="B78" s="21" t="s">
        <v>129</v>
      </c>
      <c r="C78" s="36">
        <v>1213</v>
      </c>
      <c r="D78" s="17" t="s">
        <v>74</v>
      </c>
      <c r="E78" s="30" t="s">
        <v>459</v>
      </c>
      <c r="F78" s="59"/>
      <c r="G78" s="45">
        <v>59000</v>
      </c>
    </row>
    <row r="79" spans="1:7" x14ac:dyDescent="0.3">
      <c r="A79" s="41">
        <v>45238</v>
      </c>
      <c r="B79" s="21" t="s">
        <v>130</v>
      </c>
      <c r="C79" s="36">
        <v>2113</v>
      </c>
      <c r="D79" s="17" t="s">
        <v>80</v>
      </c>
      <c r="E79" s="30" t="s">
        <v>460</v>
      </c>
      <c r="F79" s="59"/>
      <c r="G79" s="45">
        <v>19500</v>
      </c>
    </row>
    <row r="80" spans="1:7" x14ac:dyDescent="0.3">
      <c r="A80" s="42">
        <v>45238</v>
      </c>
      <c r="B80" s="22" t="s">
        <v>135</v>
      </c>
      <c r="C80" s="18">
        <v>3637</v>
      </c>
      <c r="D80" s="17" t="s">
        <v>82</v>
      </c>
      <c r="E80" s="24" t="s">
        <v>252</v>
      </c>
      <c r="F80" s="58"/>
      <c r="G80" s="45">
        <v>11305.9</v>
      </c>
    </row>
    <row r="81" spans="1:7" x14ac:dyDescent="0.3">
      <c r="A81" s="40">
        <v>45238</v>
      </c>
      <c r="B81" s="21" t="s">
        <v>133</v>
      </c>
      <c r="C81" s="36">
        <v>17</v>
      </c>
      <c r="D81" s="17" t="s">
        <v>63</v>
      </c>
      <c r="E81" s="30" t="s">
        <v>461</v>
      </c>
      <c r="F81" s="49"/>
      <c r="G81" s="45">
        <v>1600</v>
      </c>
    </row>
    <row r="82" spans="1:7" x14ac:dyDescent="0.3">
      <c r="A82" s="42">
        <v>45238</v>
      </c>
      <c r="B82" s="22" t="s">
        <v>103</v>
      </c>
      <c r="C82" s="18" t="s">
        <v>379</v>
      </c>
      <c r="D82" s="18" t="s">
        <v>65</v>
      </c>
      <c r="E82" s="24" t="s">
        <v>217</v>
      </c>
      <c r="F82" s="58"/>
      <c r="G82" s="45">
        <v>16.099999999999998</v>
      </c>
    </row>
    <row r="83" spans="1:7" x14ac:dyDescent="0.3">
      <c r="A83" s="40">
        <v>45239</v>
      </c>
      <c r="B83" s="21" t="s">
        <v>103</v>
      </c>
      <c r="C83" s="40" t="s">
        <v>377</v>
      </c>
      <c r="D83" s="17" t="s">
        <v>62</v>
      </c>
      <c r="E83" s="30" t="s">
        <v>204</v>
      </c>
      <c r="F83" s="44">
        <v>744830.8</v>
      </c>
      <c r="G83" s="27"/>
    </row>
    <row r="84" spans="1:7" x14ac:dyDescent="0.3">
      <c r="A84" s="40">
        <v>45239</v>
      </c>
      <c r="B84" s="22" t="s">
        <v>462</v>
      </c>
      <c r="C84" s="36">
        <v>46347</v>
      </c>
      <c r="D84" s="18" t="s">
        <v>82</v>
      </c>
      <c r="E84" s="24" t="s">
        <v>252</v>
      </c>
      <c r="F84" s="49"/>
      <c r="G84" s="45">
        <v>3350</v>
      </c>
    </row>
    <row r="85" spans="1:7" x14ac:dyDescent="0.3">
      <c r="A85" s="40">
        <v>45239</v>
      </c>
      <c r="B85" s="21" t="s">
        <v>187</v>
      </c>
      <c r="C85" s="36">
        <v>1033</v>
      </c>
      <c r="D85" s="17" t="s">
        <v>99</v>
      </c>
      <c r="E85" s="30" t="s">
        <v>463</v>
      </c>
      <c r="F85" s="49"/>
      <c r="G85" s="45">
        <v>14400</v>
      </c>
    </row>
    <row r="86" spans="1:7" x14ac:dyDescent="0.3">
      <c r="A86" s="40">
        <v>45239</v>
      </c>
      <c r="B86" s="21" t="s">
        <v>124</v>
      </c>
      <c r="C86" s="36">
        <v>132</v>
      </c>
      <c r="D86" s="17" t="s">
        <v>74</v>
      </c>
      <c r="E86" s="30" t="s">
        <v>464</v>
      </c>
      <c r="F86" s="49"/>
      <c r="G86" s="45">
        <v>56310</v>
      </c>
    </row>
    <row r="87" spans="1:7" x14ac:dyDescent="0.3">
      <c r="A87" s="40">
        <v>45239</v>
      </c>
      <c r="B87" s="21" t="s">
        <v>124</v>
      </c>
      <c r="C87" s="36">
        <v>131</v>
      </c>
      <c r="D87" s="17" t="s">
        <v>74</v>
      </c>
      <c r="E87" s="30" t="s">
        <v>465</v>
      </c>
      <c r="F87" s="49"/>
      <c r="G87" s="45">
        <v>326514.46999999997</v>
      </c>
    </row>
    <row r="88" spans="1:7" x14ac:dyDescent="0.3">
      <c r="A88" s="41">
        <v>45239</v>
      </c>
      <c r="B88" s="21" t="s">
        <v>138</v>
      </c>
      <c r="C88" s="36">
        <v>7</v>
      </c>
      <c r="D88" s="17" t="s">
        <v>78</v>
      </c>
      <c r="E88" s="30" t="s">
        <v>466</v>
      </c>
      <c r="F88" s="59"/>
      <c r="G88" s="45">
        <v>880</v>
      </c>
    </row>
    <row r="89" spans="1:7" x14ac:dyDescent="0.3">
      <c r="A89" s="41">
        <v>45239</v>
      </c>
      <c r="B89" s="21" t="s">
        <v>118</v>
      </c>
      <c r="C89" s="36">
        <v>1425</v>
      </c>
      <c r="D89" s="17" t="s">
        <v>75</v>
      </c>
      <c r="E89" s="30" t="s">
        <v>467</v>
      </c>
      <c r="F89" s="59"/>
      <c r="G89" s="45">
        <v>23366.2</v>
      </c>
    </row>
    <row r="90" spans="1:7" x14ac:dyDescent="0.3">
      <c r="A90" s="42">
        <v>45239</v>
      </c>
      <c r="B90" s="24" t="s">
        <v>468</v>
      </c>
      <c r="C90" s="17" t="s">
        <v>381</v>
      </c>
      <c r="D90" s="18" t="s">
        <v>76</v>
      </c>
      <c r="E90" s="24" t="s">
        <v>431</v>
      </c>
      <c r="F90" s="58"/>
      <c r="G90" s="45">
        <v>1331.94</v>
      </c>
    </row>
    <row r="91" spans="1:7" x14ac:dyDescent="0.3">
      <c r="A91" s="42">
        <v>45239</v>
      </c>
      <c r="B91" s="24" t="s">
        <v>469</v>
      </c>
      <c r="C91" s="17" t="s">
        <v>381</v>
      </c>
      <c r="D91" s="18" t="s">
        <v>76</v>
      </c>
      <c r="E91" s="24" t="s">
        <v>431</v>
      </c>
      <c r="F91" s="58"/>
      <c r="G91" s="45">
        <v>841.56</v>
      </c>
    </row>
    <row r="92" spans="1:7" x14ac:dyDescent="0.3">
      <c r="A92" s="40">
        <v>45239</v>
      </c>
      <c r="B92" s="21" t="s">
        <v>126</v>
      </c>
      <c r="C92" s="36">
        <v>182</v>
      </c>
      <c r="D92" s="17" t="s">
        <v>78</v>
      </c>
      <c r="E92" s="30" t="s">
        <v>470</v>
      </c>
      <c r="F92" s="49"/>
      <c r="G92" s="45">
        <v>10535</v>
      </c>
    </row>
    <row r="93" spans="1:7" x14ac:dyDescent="0.3">
      <c r="A93" s="41">
        <v>45239</v>
      </c>
      <c r="B93" s="21" t="s">
        <v>116</v>
      </c>
      <c r="C93" s="36">
        <v>103</v>
      </c>
      <c r="D93" s="17" t="s">
        <v>74</v>
      </c>
      <c r="E93" s="30" t="s">
        <v>471</v>
      </c>
      <c r="F93" s="59"/>
      <c r="G93" s="46">
        <v>6545</v>
      </c>
    </row>
    <row r="94" spans="1:7" x14ac:dyDescent="0.3">
      <c r="A94" s="43">
        <v>45239</v>
      </c>
      <c r="B94" s="22" t="s">
        <v>194</v>
      </c>
      <c r="C94" s="18">
        <v>34</v>
      </c>
      <c r="D94" s="18" t="s">
        <v>63</v>
      </c>
      <c r="E94" s="24" t="s">
        <v>472</v>
      </c>
      <c r="F94" s="49"/>
      <c r="G94" s="51">
        <v>1300</v>
      </c>
    </row>
    <row r="95" spans="1:7" x14ac:dyDescent="0.3">
      <c r="A95" s="42">
        <v>45239</v>
      </c>
      <c r="B95" s="22" t="s">
        <v>473</v>
      </c>
      <c r="C95" s="17" t="s">
        <v>382</v>
      </c>
      <c r="D95" s="18" t="s">
        <v>76</v>
      </c>
      <c r="E95" s="24" t="s">
        <v>474</v>
      </c>
      <c r="F95" s="58"/>
      <c r="G95" s="45">
        <v>160.29</v>
      </c>
    </row>
    <row r="96" spans="1:7" x14ac:dyDescent="0.3">
      <c r="A96" s="40">
        <v>45239</v>
      </c>
      <c r="B96" s="21" t="s">
        <v>152</v>
      </c>
      <c r="C96" s="36" t="s">
        <v>384</v>
      </c>
      <c r="D96" s="17" t="s">
        <v>63</v>
      </c>
      <c r="E96" s="30" t="s">
        <v>265</v>
      </c>
      <c r="F96" s="49"/>
      <c r="G96" s="49">
        <v>2095.5300000000002</v>
      </c>
    </row>
    <row r="97" spans="1:7" x14ac:dyDescent="0.3">
      <c r="A97" s="40">
        <v>45239</v>
      </c>
      <c r="B97" s="21" t="s">
        <v>128</v>
      </c>
      <c r="C97" s="17">
        <v>38</v>
      </c>
      <c r="D97" s="17" t="s">
        <v>74</v>
      </c>
      <c r="E97" s="30" t="s">
        <v>475</v>
      </c>
      <c r="F97" s="49"/>
      <c r="G97" s="45">
        <v>10000</v>
      </c>
    </row>
    <row r="98" spans="1:7" x14ac:dyDescent="0.3">
      <c r="A98" s="42">
        <v>45239</v>
      </c>
      <c r="B98" s="24" t="s">
        <v>476</v>
      </c>
      <c r="C98" s="17" t="s">
        <v>381</v>
      </c>
      <c r="D98" s="18" t="s">
        <v>76</v>
      </c>
      <c r="E98" s="24" t="s">
        <v>431</v>
      </c>
      <c r="F98" s="58"/>
      <c r="G98" s="45">
        <v>4150.83</v>
      </c>
    </row>
    <row r="99" spans="1:7" x14ac:dyDescent="0.3">
      <c r="A99" s="42">
        <v>45239</v>
      </c>
      <c r="B99" s="24" t="s">
        <v>477</v>
      </c>
      <c r="C99" s="17" t="s">
        <v>381</v>
      </c>
      <c r="D99" s="18" t="s">
        <v>76</v>
      </c>
      <c r="E99" s="24" t="s">
        <v>431</v>
      </c>
      <c r="F99" s="58"/>
      <c r="G99" s="45">
        <v>2524.1</v>
      </c>
    </row>
    <row r="100" spans="1:7" x14ac:dyDescent="0.3">
      <c r="A100" s="40">
        <v>45239</v>
      </c>
      <c r="B100" s="21" t="s">
        <v>131</v>
      </c>
      <c r="C100" s="36">
        <v>31</v>
      </c>
      <c r="D100" s="17" t="s">
        <v>74</v>
      </c>
      <c r="E100" s="30" t="s">
        <v>478</v>
      </c>
      <c r="F100" s="49"/>
      <c r="G100" s="45">
        <v>276121.49</v>
      </c>
    </row>
    <row r="101" spans="1:7" x14ac:dyDescent="0.3">
      <c r="A101" s="41">
        <v>45239</v>
      </c>
      <c r="B101" s="22" t="s">
        <v>154</v>
      </c>
      <c r="C101" s="35" t="s">
        <v>479</v>
      </c>
      <c r="D101" s="18" t="s">
        <v>81</v>
      </c>
      <c r="E101" s="24" t="s">
        <v>250</v>
      </c>
      <c r="F101" s="59"/>
      <c r="G101" s="45">
        <v>4383.6899999999996</v>
      </c>
    </row>
    <row r="102" spans="1:7" x14ac:dyDescent="0.3">
      <c r="A102" s="42">
        <v>45239</v>
      </c>
      <c r="B102" s="22" t="s">
        <v>103</v>
      </c>
      <c r="C102" s="18" t="s">
        <v>379</v>
      </c>
      <c r="D102" s="18" t="s">
        <v>65</v>
      </c>
      <c r="E102" s="24" t="s">
        <v>217</v>
      </c>
      <c r="F102" s="58"/>
      <c r="G102" s="45">
        <v>20.7</v>
      </c>
    </row>
    <row r="103" spans="1:7" x14ac:dyDescent="0.3">
      <c r="A103" s="40">
        <v>45240</v>
      </c>
      <c r="B103" s="21" t="s">
        <v>103</v>
      </c>
      <c r="C103" s="40" t="s">
        <v>377</v>
      </c>
      <c r="D103" s="17" t="s">
        <v>62</v>
      </c>
      <c r="E103" s="30" t="s">
        <v>204</v>
      </c>
      <c r="F103" s="44">
        <v>299959.26</v>
      </c>
      <c r="G103" s="27"/>
    </row>
    <row r="104" spans="1:7" x14ac:dyDescent="0.3">
      <c r="A104" s="42">
        <v>45240</v>
      </c>
      <c r="B104" s="22" t="s">
        <v>155</v>
      </c>
      <c r="C104" s="18">
        <v>17865</v>
      </c>
      <c r="D104" s="17" t="s">
        <v>82</v>
      </c>
      <c r="E104" s="30" t="s">
        <v>252</v>
      </c>
      <c r="F104" s="58"/>
      <c r="G104" s="45">
        <v>13186.36</v>
      </c>
    </row>
    <row r="105" spans="1:7" x14ac:dyDescent="0.3">
      <c r="A105" s="42">
        <v>45240</v>
      </c>
      <c r="B105" s="22" t="s">
        <v>155</v>
      </c>
      <c r="C105" s="18">
        <v>17904</v>
      </c>
      <c r="D105" s="17" t="s">
        <v>82</v>
      </c>
      <c r="E105" s="30" t="s">
        <v>252</v>
      </c>
      <c r="F105" s="58"/>
      <c r="G105" s="45">
        <v>30785.919999999998</v>
      </c>
    </row>
    <row r="106" spans="1:7" x14ac:dyDescent="0.3">
      <c r="A106" s="42">
        <v>45240</v>
      </c>
      <c r="B106" s="22" t="s">
        <v>155</v>
      </c>
      <c r="C106" s="18">
        <v>17905</v>
      </c>
      <c r="D106" s="17" t="s">
        <v>66</v>
      </c>
      <c r="E106" s="30" t="s">
        <v>226</v>
      </c>
      <c r="F106" s="58"/>
      <c r="G106" s="45">
        <v>4935.92</v>
      </c>
    </row>
    <row r="107" spans="1:7" x14ac:dyDescent="0.3">
      <c r="A107" s="41">
        <v>45240</v>
      </c>
      <c r="B107" s="22" t="s">
        <v>148</v>
      </c>
      <c r="C107" s="17">
        <v>7580</v>
      </c>
      <c r="D107" s="17" t="s">
        <v>66</v>
      </c>
      <c r="E107" s="24" t="s">
        <v>226</v>
      </c>
      <c r="F107" s="59"/>
      <c r="G107" s="45">
        <v>5571.9</v>
      </c>
    </row>
    <row r="108" spans="1:7" x14ac:dyDescent="0.3">
      <c r="A108" s="43">
        <v>45240</v>
      </c>
      <c r="B108" s="22" t="s">
        <v>480</v>
      </c>
      <c r="C108" s="18">
        <v>21185</v>
      </c>
      <c r="D108" s="18" t="s">
        <v>63</v>
      </c>
      <c r="E108" s="24" t="s">
        <v>481</v>
      </c>
      <c r="F108" s="62"/>
      <c r="G108" s="45">
        <v>250</v>
      </c>
    </row>
    <row r="109" spans="1:7" x14ac:dyDescent="0.3">
      <c r="A109" s="41">
        <v>45240</v>
      </c>
      <c r="B109" s="21" t="s">
        <v>143</v>
      </c>
      <c r="C109" s="36">
        <v>2639</v>
      </c>
      <c r="D109" s="17" t="s">
        <v>78</v>
      </c>
      <c r="E109" s="30" t="s">
        <v>482</v>
      </c>
      <c r="F109" s="59"/>
      <c r="G109" s="45">
        <v>1437.33</v>
      </c>
    </row>
    <row r="110" spans="1:7" x14ac:dyDescent="0.3">
      <c r="A110" s="42">
        <v>45240</v>
      </c>
      <c r="B110" s="22" t="s">
        <v>166</v>
      </c>
      <c r="C110" s="18">
        <v>1868</v>
      </c>
      <c r="D110" s="18" t="s">
        <v>81</v>
      </c>
      <c r="E110" s="24" t="s">
        <v>274</v>
      </c>
      <c r="F110" s="58"/>
      <c r="G110" s="45">
        <v>1550</v>
      </c>
    </row>
    <row r="111" spans="1:7" x14ac:dyDescent="0.3">
      <c r="A111" s="41">
        <v>45240</v>
      </c>
      <c r="B111" s="21" t="s">
        <v>483</v>
      </c>
      <c r="C111" s="36">
        <v>88</v>
      </c>
      <c r="D111" s="17" t="s">
        <v>63</v>
      </c>
      <c r="E111" s="30" t="s">
        <v>484</v>
      </c>
      <c r="F111" s="59"/>
      <c r="G111" s="45">
        <v>5100</v>
      </c>
    </row>
    <row r="112" spans="1:7" x14ac:dyDescent="0.3">
      <c r="A112" s="42">
        <v>45240</v>
      </c>
      <c r="B112" s="25" t="s">
        <v>142</v>
      </c>
      <c r="C112" s="18">
        <v>248</v>
      </c>
      <c r="D112" s="20" t="s">
        <v>68</v>
      </c>
      <c r="E112" s="32" t="s">
        <v>257</v>
      </c>
      <c r="F112" s="58"/>
      <c r="G112" s="45">
        <v>2245.89</v>
      </c>
    </row>
    <row r="113" spans="1:7" x14ac:dyDescent="0.3">
      <c r="A113" s="43">
        <v>45240</v>
      </c>
      <c r="B113" s="21" t="s">
        <v>141</v>
      </c>
      <c r="C113" s="36">
        <v>29</v>
      </c>
      <c r="D113" s="17" t="s">
        <v>63</v>
      </c>
      <c r="E113" s="30" t="s">
        <v>485</v>
      </c>
      <c r="F113" s="49"/>
      <c r="G113" s="45">
        <v>6232</v>
      </c>
    </row>
    <row r="114" spans="1:7" x14ac:dyDescent="0.3">
      <c r="A114" s="40">
        <v>45240</v>
      </c>
      <c r="B114" s="21" t="s">
        <v>486</v>
      </c>
      <c r="C114" s="36" t="s">
        <v>487</v>
      </c>
      <c r="D114" s="17" t="s">
        <v>100</v>
      </c>
      <c r="E114" s="30" t="s">
        <v>488</v>
      </c>
      <c r="F114" s="49"/>
      <c r="G114" s="45">
        <v>2167.1999999999998</v>
      </c>
    </row>
    <row r="115" spans="1:7" x14ac:dyDescent="0.3">
      <c r="A115" s="40">
        <v>45240</v>
      </c>
      <c r="B115" s="21" t="s">
        <v>112</v>
      </c>
      <c r="C115" s="36">
        <v>19614</v>
      </c>
      <c r="D115" s="19" t="s">
        <v>63</v>
      </c>
      <c r="E115" s="30" t="s">
        <v>489</v>
      </c>
      <c r="F115" s="49"/>
      <c r="G115" s="45">
        <v>961.25</v>
      </c>
    </row>
    <row r="116" spans="1:7" x14ac:dyDescent="0.3">
      <c r="A116" s="40">
        <v>45240</v>
      </c>
      <c r="B116" s="21" t="s">
        <v>131</v>
      </c>
      <c r="C116" s="36">
        <v>6167879</v>
      </c>
      <c r="D116" s="17" t="s">
        <v>64</v>
      </c>
      <c r="E116" s="30" t="s">
        <v>490</v>
      </c>
      <c r="F116" s="49"/>
      <c r="G116" s="45">
        <v>5531.92</v>
      </c>
    </row>
    <row r="117" spans="1:7" x14ac:dyDescent="0.3">
      <c r="A117" s="41">
        <v>45240</v>
      </c>
      <c r="B117" s="27" t="s">
        <v>186</v>
      </c>
      <c r="C117" s="37">
        <v>3001373</v>
      </c>
      <c r="D117" s="19" t="s">
        <v>72</v>
      </c>
      <c r="E117" s="34" t="s">
        <v>491</v>
      </c>
      <c r="F117" s="59"/>
      <c r="G117" s="45">
        <v>271.08</v>
      </c>
    </row>
    <row r="118" spans="1:7" x14ac:dyDescent="0.3">
      <c r="A118" s="42">
        <v>45240</v>
      </c>
      <c r="B118" s="22" t="s">
        <v>110</v>
      </c>
      <c r="C118" s="18">
        <v>452884</v>
      </c>
      <c r="D118" s="18" t="s">
        <v>83</v>
      </c>
      <c r="E118" s="24" t="s">
        <v>216</v>
      </c>
      <c r="F118" s="58"/>
      <c r="G118" s="45">
        <v>9732.41</v>
      </c>
    </row>
    <row r="119" spans="1:7" x14ac:dyDescent="0.3">
      <c r="A119" s="40">
        <v>45240</v>
      </c>
      <c r="B119" s="23" t="s">
        <v>136</v>
      </c>
      <c r="C119" s="36">
        <v>699</v>
      </c>
      <c r="D119" s="18" t="s">
        <v>66</v>
      </c>
      <c r="E119" s="24" t="s">
        <v>226</v>
      </c>
      <c r="F119" s="49"/>
      <c r="G119" s="45">
        <v>2162</v>
      </c>
    </row>
    <row r="120" spans="1:7" x14ac:dyDescent="0.3">
      <c r="A120" s="40">
        <v>45240</v>
      </c>
      <c r="B120" s="23" t="s">
        <v>136</v>
      </c>
      <c r="C120" s="36">
        <v>694</v>
      </c>
      <c r="D120" s="18" t="s">
        <v>66</v>
      </c>
      <c r="E120" s="24" t="s">
        <v>226</v>
      </c>
      <c r="F120" s="49"/>
      <c r="G120" s="45">
        <v>1068.04</v>
      </c>
    </row>
    <row r="121" spans="1:7" x14ac:dyDescent="0.3">
      <c r="A121" s="40">
        <v>45240</v>
      </c>
      <c r="B121" s="22" t="s">
        <v>136</v>
      </c>
      <c r="C121" s="36">
        <v>709</v>
      </c>
      <c r="D121" s="18" t="s">
        <v>82</v>
      </c>
      <c r="E121" s="24" t="s">
        <v>252</v>
      </c>
      <c r="F121" s="49"/>
      <c r="G121" s="45">
        <v>22915.599999999999</v>
      </c>
    </row>
    <row r="122" spans="1:7" x14ac:dyDescent="0.3">
      <c r="A122" s="40">
        <v>45240</v>
      </c>
      <c r="B122" s="22" t="s">
        <v>136</v>
      </c>
      <c r="C122" s="36">
        <v>695</v>
      </c>
      <c r="D122" s="18" t="s">
        <v>82</v>
      </c>
      <c r="E122" s="24" t="s">
        <v>252</v>
      </c>
      <c r="F122" s="49"/>
      <c r="G122" s="45">
        <v>23187</v>
      </c>
    </row>
    <row r="123" spans="1:7" x14ac:dyDescent="0.3">
      <c r="A123" s="42">
        <v>45240</v>
      </c>
      <c r="B123" s="22" t="s">
        <v>135</v>
      </c>
      <c r="C123" s="18">
        <v>3645</v>
      </c>
      <c r="D123" s="17" t="s">
        <v>91</v>
      </c>
      <c r="E123" s="24" t="s">
        <v>492</v>
      </c>
      <c r="F123" s="58"/>
      <c r="G123" s="45">
        <v>990</v>
      </c>
    </row>
    <row r="124" spans="1:7" x14ac:dyDescent="0.3">
      <c r="A124" s="42">
        <v>45240</v>
      </c>
      <c r="B124" s="22" t="s">
        <v>135</v>
      </c>
      <c r="C124" s="18">
        <v>3605</v>
      </c>
      <c r="D124" s="17" t="s">
        <v>82</v>
      </c>
      <c r="E124" s="24" t="s">
        <v>252</v>
      </c>
      <c r="F124" s="58"/>
      <c r="G124" s="45">
        <v>5896</v>
      </c>
    </row>
    <row r="125" spans="1:7" x14ac:dyDescent="0.3">
      <c r="A125" s="42">
        <v>45240</v>
      </c>
      <c r="B125" s="22" t="s">
        <v>135</v>
      </c>
      <c r="C125" s="18">
        <v>3616</v>
      </c>
      <c r="D125" s="17" t="s">
        <v>66</v>
      </c>
      <c r="E125" s="24" t="s">
        <v>226</v>
      </c>
      <c r="F125" s="58"/>
      <c r="G125" s="45">
        <v>5544.8</v>
      </c>
    </row>
    <row r="126" spans="1:7" x14ac:dyDescent="0.3">
      <c r="A126" s="42">
        <v>45240</v>
      </c>
      <c r="B126" s="22" t="s">
        <v>135</v>
      </c>
      <c r="C126" s="18">
        <v>3630</v>
      </c>
      <c r="D126" s="17" t="s">
        <v>82</v>
      </c>
      <c r="E126" s="24" t="s">
        <v>252</v>
      </c>
      <c r="F126" s="58"/>
      <c r="G126" s="45">
        <v>5156.8</v>
      </c>
    </row>
    <row r="127" spans="1:7" x14ac:dyDescent="0.3">
      <c r="A127" s="42">
        <v>45240</v>
      </c>
      <c r="B127" s="22" t="s">
        <v>135</v>
      </c>
      <c r="C127" s="18">
        <v>3636</v>
      </c>
      <c r="D127" s="17" t="s">
        <v>91</v>
      </c>
      <c r="E127" s="24" t="s">
        <v>492</v>
      </c>
      <c r="F127" s="58"/>
      <c r="G127" s="45">
        <v>808</v>
      </c>
    </row>
    <row r="128" spans="1:7" x14ac:dyDescent="0.3">
      <c r="A128" s="42">
        <v>45240</v>
      </c>
      <c r="B128" s="22" t="s">
        <v>135</v>
      </c>
      <c r="C128" s="18">
        <v>3625</v>
      </c>
      <c r="D128" s="17" t="s">
        <v>66</v>
      </c>
      <c r="E128" s="24" t="s">
        <v>226</v>
      </c>
      <c r="F128" s="58"/>
      <c r="G128" s="45">
        <v>3317</v>
      </c>
    </row>
    <row r="129" spans="1:7" x14ac:dyDescent="0.3">
      <c r="A129" s="41">
        <v>45240</v>
      </c>
      <c r="B129" s="21" t="s">
        <v>493</v>
      </c>
      <c r="C129" s="36">
        <v>149</v>
      </c>
      <c r="D129" s="17" t="s">
        <v>63</v>
      </c>
      <c r="E129" s="30" t="s">
        <v>494</v>
      </c>
      <c r="F129" s="59"/>
      <c r="G129" s="45">
        <v>3600</v>
      </c>
    </row>
    <row r="130" spans="1:7" x14ac:dyDescent="0.3">
      <c r="A130" s="42">
        <v>45240</v>
      </c>
      <c r="B130" s="21" t="s">
        <v>151</v>
      </c>
      <c r="C130" s="36">
        <v>20</v>
      </c>
      <c r="D130" s="17" t="s">
        <v>63</v>
      </c>
      <c r="E130" s="30" t="s">
        <v>495</v>
      </c>
      <c r="F130" s="58"/>
      <c r="G130" s="45">
        <v>3000</v>
      </c>
    </row>
    <row r="131" spans="1:7" x14ac:dyDescent="0.3">
      <c r="A131" s="42">
        <v>45240</v>
      </c>
      <c r="B131" s="22" t="s">
        <v>137</v>
      </c>
      <c r="C131" s="18">
        <v>155</v>
      </c>
      <c r="D131" s="18" t="s">
        <v>82</v>
      </c>
      <c r="E131" s="24" t="s">
        <v>252</v>
      </c>
      <c r="F131" s="58"/>
      <c r="G131" s="45">
        <v>658.5</v>
      </c>
    </row>
    <row r="132" spans="1:7" x14ac:dyDescent="0.3">
      <c r="A132" s="43">
        <v>45240</v>
      </c>
      <c r="B132" s="22" t="s">
        <v>196</v>
      </c>
      <c r="C132" s="18">
        <v>1877</v>
      </c>
      <c r="D132" s="18" t="s">
        <v>91</v>
      </c>
      <c r="E132" s="24" t="s">
        <v>496</v>
      </c>
      <c r="F132" s="62"/>
      <c r="G132" s="45">
        <v>3215.82</v>
      </c>
    </row>
    <row r="133" spans="1:7" x14ac:dyDescent="0.3">
      <c r="A133" s="41">
        <v>45240</v>
      </c>
      <c r="B133" s="21" t="s">
        <v>164</v>
      </c>
      <c r="C133" s="36">
        <v>352</v>
      </c>
      <c r="D133" s="17" t="s">
        <v>86</v>
      </c>
      <c r="E133" s="30" t="s">
        <v>497</v>
      </c>
      <c r="F133" s="59"/>
      <c r="G133" s="45">
        <v>9732.06</v>
      </c>
    </row>
    <row r="134" spans="1:7" x14ac:dyDescent="0.3">
      <c r="A134" s="40">
        <v>45240</v>
      </c>
      <c r="B134" s="23" t="s">
        <v>163</v>
      </c>
      <c r="C134" s="36">
        <v>492</v>
      </c>
      <c r="D134" s="17" t="s">
        <v>498</v>
      </c>
      <c r="E134" s="30" t="s">
        <v>499</v>
      </c>
      <c r="F134" s="49"/>
      <c r="G134" s="45">
        <v>9713.4699999999993</v>
      </c>
    </row>
    <row r="135" spans="1:7" x14ac:dyDescent="0.3">
      <c r="A135" s="42">
        <v>45240</v>
      </c>
      <c r="B135" s="21" t="s">
        <v>151</v>
      </c>
      <c r="C135" s="36">
        <v>22</v>
      </c>
      <c r="D135" s="17" t="s">
        <v>63</v>
      </c>
      <c r="E135" s="30" t="s">
        <v>500</v>
      </c>
      <c r="F135" s="58"/>
      <c r="G135" s="45">
        <v>3000</v>
      </c>
    </row>
    <row r="136" spans="1:7" x14ac:dyDescent="0.3">
      <c r="A136" s="43">
        <v>45240</v>
      </c>
      <c r="B136" s="22" t="s">
        <v>196</v>
      </c>
      <c r="C136" s="18">
        <v>1867</v>
      </c>
      <c r="D136" s="18" t="s">
        <v>66</v>
      </c>
      <c r="E136" s="24" t="s">
        <v>226</v>
      </c>
      <c r="F136" s="62"/>
      <c r="G136" s="45">
        <v>1558</v>
      </c>
    </row>
    <row r="137" spans="1:7" x14ac:dyDescent="0.3">
      <c r="A137" s="41">
        <v>45240</v>
      </c>
      <c r="B137" s="21" t="s">
        <v>164</v>
      </c>
      <c r="C137" s="36">
        <v>202300000000153</v>
      </c>
      <c r="D137" s="17" t="s">
        <v>86</v>
      </c>
      <c r="E137" s="30" t="s">
        <v>501</v>
      </c>
      <c r="F137" s="59"/>
      <c r="G137" s="45">
        <v>16332.43</v>
      </c>
    </row>
    <row r="138" spans="1:7" x14ac:dyDescent="0.3">
      <c r="A138" s="40">
        <v>45240</v>
      </c>
      <c r="B138" s="23" t="s">
        <v>163</v>
      </c>
      <c r="C138" s="36">
        <v>431</v>
      </c>
      <c r="D138" s="17" t="s">
        <v>498</v>
      </c>
      <c r="E138" s="30" t="s">
        <v>502</v>
      </c>
      <c r="F138" s="49"/>
      <c r="G138" s="45">
        <v>9713.4699999999993</v>
      </c>
    </row>
    <row r="139" spans="1:7" x14ac:dyDescent="0.3">
      <c r="A139" s="42">
        <v>45240</v>
      </c>
      <c r="B139" s="22" t="s">
        <v>107</v>
      </c>
      <c r="C139" s="18">
        <v>5471</v>
      </c>
      <c r="D139" s="17" t="s">
        <v>82</v>
      </c>
      <c r="E139" s="24" t="s">
        <v>252</v>
      </c>
      <c r="F139" s="58"/>
      <c r="G139" s="45">
        <v>8543.1</v>
      </c>
    </row>
    <row r="140" spans="1:7" x14ac:dyDescent="0.3">
      <c r="A140" s="41">
        <v>45240</v>
      </c>
      <c r="B140" s="21" t="s">
        <v>150</v>
      </c>
      <c r="C140" s="36">
        <v>1158</v>
      </c>
      <c r="D140" s="17" t="s">
        <v>84</v>
      </c>
      <c r="E140" s="30" t="s">
        <v>503</v>
      </c>
      <c r="F140" s="59"/>
      <c r="G140" s="45">
        <v>39225.79</v>
      </c>
    </row>
    <row r="141" spans="1:7" x14ac:dyDescent="0.3">
      <c r="A141" s="43">
        <v>45240</v>
      </c>
      <c r="B141" s="22" t="s">
        <v>504</v>
      </c>
      <c r="C141" s="35" t="s">
        <v>505</v>
      </c>
      <c r="D141" s="18" t="s">
        <v>63</v>
      </c>
      <c r="E141" s="24" t="s">
        <v>506</v>
      </c>
      <c r="F141" s="62"/>
      <c r="G141" s="45">
        <v>1560</v>
      </c>
    </row>
    <row r="142" spans="1:7" x14ac:dyDescent="0.3">
      <c r="A142" s="42">
        <v>45240</v>
      </c>
      <c r="B142" s="21" t="s">
        <v>107</v>
      </c>
      <c r="C142" s="18">
        <v>5482</v>
      </c>
      <c r="D142" s="17" t="s">
        <v>66</v>
      </c>
      <c r="E142" s="24" t="s">
        <v>507</v>
      </c>
      <c r="F142" s="58"/>
      <c r="G142" s="45">
        <v>29070</v>
      </c>
    </row>
    <row r="143" spans="1:7" x14ac:dyDescent="0.3">
      <c r="A143" s="42">
        <v>45240</v>
      </c>
      <c r="B143" s="22" t="s">
        <v>103</v>
      </c>
      <c r="C143" s="18" t="s">
        <v>379</v>
      </c>
      <c r="D143" s="18" t="s">
        <v>65</v>
      </c>
      <c r="E143" s="24" t="s">
        <v>217</v>
      </c>
      <c r="F143" s="58"/>
      <c r="G143" s="45">
        <v>32.199999999999996</v>
      </c>
    </row>
    <row r="144" spans="1:7" x14ac:dyDescent="0.3">
      <c r="A144" s="40">
        <v>45243</v>
      </c>
      <c r="B144" s="21" t="s">
        <v>103</v>
      </c>
      <c r="C144" s="40" t="s">
        <v>377</v>
      </c>
      <c r="D144" s="17" t="s">
        <v>62</v>
      </c>
      <c r="E144" s="30" t="s">
        <v>204</v>
      </c>
      <c r="F144" s="44">
        <v>272836.78999999998</v>
      </c>
      <c r="G144" s="27"/>
    </row>
    <row r="145" spans="1:7" x14ac:dyDescent="0.3">
      <c r="A145" s="40">
        <v>45243</v>
      </c>
      <c r="B145" s="21" t="s">
        <v>103</v>
      </c>
      <c r="C145" s="40" t="s">
        <v>377</v>
      </c>
      <c r="D145" s="17" t="s">
        <v>62</v>
      </c>
      <c r="E145" s="30" t="s">
        <v>508</v>
      </c>
      <c r="F145" s="44">
        <v>2207.61</v>
      </c>
      <c r="G145" s="27"/>
    </row>
    <row r="146" spans="1:7" x14ac:dyDescent="0.3">
      <c r="A146" s="40">
        <v>45243</v>
      </c>
      <c r="B146" s="21" t="s">
        <v>171</v>
      </c>
      <c r="C146" s="36">
        <v>45684599</v>
      </c>
      <c r="D146" s="19" t="s">
        <v>63</v>
      </c>
      <c r="E146" s="30" t="s">
        <v>509</v>
      </c>
      <c r="F146" s="49"/>
      <c r="G146" s="45">
        <v>1580.85</v>
      </c>
    </row>
    <row r="147" spans="1:7" x14ac:dyDescent="0.3">
      <c r="A147" s="40">
        <v>45243</v>
      </c>
      <c r="B147" s="22" t="s">
        <v>510</v>
      </c>
      <c r="C147" s="18">
        <v>151314</v>
      </c>
      <c r="D147" s="18" t="s">
        <v>81</v>
      </c>
      <c r="E147" s="24" t="s">
        <v>511</v>
      </c>
      <c r="F147" s="49"/>
      <c r="G147" s="45">
        <v>501.4</v>
      </c>
    </row>
    <row r="148" spans="1:7" x14ac:dyDescent="0.3">
      <c r="A148" s="42">
        <v>45243</v>
      </c>
      <c r="B148" s="24" t="s">
        <v>512</v>
      </c>
      <c r="C148" s="17" t="s">
        <v>381</v>
      </c>
      <c r="D148" s="18" t="s">
        <v>76</v>
      </c>
      <c r="E148" s="24" t="s">
        <v>431</v>
      </c>
      <c r="F148" s="58"/>
      <c r="G148" s="45">
        <v>2207.61</v>
      </c>
    </row>
    <row r="149" spans="1:7" x14ac:dyDescent="0.3">
      <c r="A149" s="43">
        <v>45243</v>
      </c>
      <c r="B149" s="22" t="s">
        <v>196</v>
      </c>
      <c r="C149" s="18">
        <v>1883</v>
      </c>
      <c r="D149" s="18" t="s">
        <v>66</v>
      </c>
      <c r="E149" s="24" t="s">
        <v>226</v>
      </c>
      <c r="F149" s="62"/>
      <c r="G149" s="45">
        <v>1070</v>
      </c>
    </row>
    <row r="150" spans="1:7" x14ac:dyDescent="0.3">
      <c r="A150" s="43">
        <v>45243</v>
      </c>
      <c r="B150" s="22" t="s">
        <v>196</v>
      </c>
      <c r="C150" s="18">
        <v>1900</v>
      </c>
      <c r="D150" s="18" t="s">
        <v>66</v>
      </c>
      <c r="E150" s="24" t="s">
        <v>226</v>
      </c>
      <c r="F150" s="62"/>
      <c r="G150" s="45">
        <v>412.9</v>
      </c>
    </row>
    <row r="151" spans="1:7" x14ac:dyDescent="0.3">
      <c r="A151" s="43">
        <v>45243</v>
      </c>
      <c r="B151" s="22" t="s">
        <v>196</v>
      </c>
      <c r="C151" s="18">
        <v>1901</v>
      </c>
      <c r="D151" s="18" t="s">
        <v>66</v>
      </c>
      <c r="E151" s="24" t="s">
        <v>226</v>
      </c>
      <c r="F151" s="62"/>
      <c r="G151" s="45">
        <v>1408</v>
      </c>
    </row>
    <row r="152" spans="1:7" x14ac:dyDescent="0.3">
      <c r="A152" s="43">
        <v>45243</v>
      </c>
      <c r="B152" s="22" t="s">
        <v>196</v>
      </c>
      <c r="C152" s="18">
        <v>1910</v>
      </c>
      <c r="D152" s="18" t="s">
        <v>66</v>
      </c>
      <c r="E152" s="24" t="s">
        <v>226</v>
      </c>
      <c r="F152" s="62"/>
      <c r="G152" s="45">
        <v>4962.5</v>
      </c>
    </row>
    <row r="153" spans="1:7" x14ac:dyDescent="0.3">
      <c r="A153" s="43">
        <v>45243</v>
      </c>
      <c r="B153" s="26" t="s">
        <v>195</v>
      </c>
      <c r="C153" s="17">
        <v>602</v>
      </c>
      <c r="D153" s="18" t="s">
        <v>66</v>
      </c>
      <c r="E153" s="24" t="s">
        <v>226</v>
      </c>
      <c r="F153" s="62"/>
      <c r="G153" s="45">
        <v>2405</v>
      </c>
    </row>
    <row r="154" spans="1:7" x14ac:dyDescent="0.3">
      <c r="A154" s="40">
        <v>45243</v>
      </c>
      <c r="B154" s="21" t="s">
        <v>149</v>
      </c>
      <c r="C154" s="36">
        <v>98</v>
      </c>
      <c r="D154" s="17" t="s">
        <v>63</v>
      </c>
      <c r="E154" s="33" t="s">
        <v>262</v>
      </c>
      <c r="F154" s="49"/>
      <c r="G154" s="45">
        <v>2500</v>
      </c>
    </row>
    <row r="155" spans="1:7" x14ac:dyDescent="0.3">
      <c r="A155" s="41">
        <v>45243</v>
      </c>
      <c r="B155" s="21" t="s">
        <v>125</v>
      </c>
      <c r="C155" s="36">
        <v>307</v>
      </c>
      <c r="D155" s="17" t="s">
        <v>77</v>
      </c>
      <c r="E155" s="30" t="s">
        <v>513</v>
      </c>
      <c r="F155" s="59"/>
      <c r="G155" s="45">
        <v>247229.7</v>
      </c>
    </row>
    <row r="156" spans="1:7" x14ac:dyDescent="0.3">
      <c r="A156" s="40">
        <v>45243</v>
      </c>
      <c r="B156" s="23" t="s">
        <v>136</v>
      </c>
      <c r="C156" s="36">
        <v>725</v>
      </c>
      <c r="D156" s="18" t="s">
        <v>66</v>
      </c>
      <c r="E156" s="24" t="s">
        <v>226</v>
      </c>
      <c r="F156" s="49"/>
      <c r="G156" s="45">
        <v>7638.36</v>
      </c>
    </row>
    <row r="157" spans="1:7" x14ac:dyDescent="0.3">
      <c r="A157" s="40">
        <v>45243</v>
      </c>
      <c r="B157" s="23" t="s">
        <v>136</v>
      </c>
      <c r="C157" s="36">
        <v>712</v>
      </c>
      <c r="D157" s="18" t="s">
        <v>66</v>
      </c>
      <c r="E157" s="24" t="s">
        <v>226</v>
      </c>
      <c r="F157" s="49"/>
      <c r="G157" s="45">
        <v>2160</v>
      </c>
    </row>
    <row r="158" spans="1:7" x14ac:dyDescent="0.3">
      <c r="A158" s="40">
        <v>45243</v>
      </c>
      <c r="B158" s="23" t="s">
        <v>136</v>
      </c>
      <c r="C158" s="36">
        <v>713</v>
      </c>
      <c r="D158" s="18" t="s">
        <v>91</v>
      </c>
      <c r="E158" s="24" t="s">
        <v>354</v>
      </c>
      <c r="F158" s="49"/>
      <c r="G158" s="45">
        <v>949.68</v>
      </c>
    </row>
    <row r="159" spans="1:7" x14ac:dyDescent="0.3">
      <c r="A159" s="42">
        <v>45243</v>
      </c>
      <c r="B159" s="22" t="s">
        <v>103</v>
      </c>
      <c r="C159" s="18" t="s">
        <v>379</v>
      </c>
      <c r="D159" s="18" t="s">
        <v>65</v>
      </c>
      <c r="E159" s="24" t="s">
        <v>217</v>
      </c>
      <c r="F159" s="58"/>
      <c r="G159" s="45">
        <v>18.399999999999999</v>
      </c>
    </row>
    <row r="160" spans="1:7" x14ac:dyDescent="0.3">
      <c r="A160" s="40">
        <v>45244</v>
      </c>
      <c r="B160" s="21" t="s">
        <v>103</v>
      </c>
      <c r="C160" s="40" t="s">
        <v>377</v>
      </c>
      <c r="D160" s="17" t="s">
        <v>62</v>
      </c>
      <c r="E160" s="30" t="s">
        <v>204</v>
      </c>
      <c r="F160" s="44">
        <v>21522.26</v>
      </c>
      <c r="G160" s="27"/>
    </row>
    <row r="161" spans="1:7" x14ac:dyDescent="0.3">
      <c r="A161" s="40">
        <v>45244</v>
      </c>
      <c r="B161" s="21" t="s">
        <v>103</v>
      </c>
      <c r="C161" s="40" t="s">
        <v>377</v>
      </c>
      <c r="D161" s="17" t="s">
        <v>62</v>
      </c>
      <c r="E161" s="30" t="s">
        <v>514</v>
      </c>
      <c r="F161" s="44">
        <v>2413.1999999999998</v>
      </c>
      <c r="G161" s="27"/>
    </row>
    <row r="162" spans="1:7" x14ac:dyDescent="0.3">
      <c r="A162" s="40">
        <v>45244</v>
      </c>
      <c r="B162" s="22" t="s">
        <v>179</v>
      </c>
      <c r="C162" s="35" t="s">
        <v>515</v>
      </c>
      <c r="D162" s="18" t="s">
        <v>81</v>
      </c>
      <c r="E162" s="24" t="s">
        <v>250</v>
      </c>
      <c r="F162" s="49"/>
      <c r="G162" s="45">
        <v>759.1</v>
      </c>
    </row>
    <row r="163" spans="1:7" x14ac:dyDescent="0.3">
      <c r="A163" s="42">
        <v>45244</v>
      </c>
      <c r="B163" s="22" t="s">
        <v>110</v>
      </c>
      <c r="C163" s="18">
        <v>451289</v>
      </c>
      <c r="D163" s="18" t="s">
        <v>83</v>
      </c>
      <c r="E163" s="24" t="s">
        <v>216</v>
      </c>
      <c r="F163" s="58"/>
      <c r="G163" s="45">
        <v>7504.72</v>
      </c>
    </row>
    <row r="164" spans="1:7" x14ac:dyDescent="0.3">
      <c r="A164" s="40">
        <v>45244</v>
      </c>
      <c r="B164" s="23" t="s">
        <v>136</v>
      </c>
      <c r="C164" s="36">
        <v>711</v>
      </c>
      <c r="D164" s="18" t="s">
        <v>66</v>
      </c>
      <c r="E164" s="24" t="s">
        <v>226</v>
      </c>
      <c r="F164" s="49"/>
      <c r="G164" s="45">
        <v>5097</v>
      </c>
    </row>
    <row r="165" spans="1:7" x14ac:dyDescent="0.3">
      <c r="A165" s="40">
        <v>45244</v>
      </c>
      <c r="B165" s="23" t="s">
        <v>136</v>
      </c>
      <c r="C165" s="36">
        <v>698</v>
      </c>
      <c r="D165" s="18" t="s">
        <v>66</v>
      </c>
      <c r="E165" s="24" t="s">
        <v>226</v>
      </c>
      <c r="F165" s="49"/>
      <c r="G165" s="45">
        <v>2126.16</v>
      </c>
    </row>
    <row r="166" spans="1:7" x14ac:dyDescent="0.3">
      <c r="A166" s="42">
        <v>45244</v>
      </c>
      <c r="B166" s="22" t="s">
        <v>135</v>
      </c>
      <c r="C166" s="18">
        <v>3647</v>
      </c>
      <c r="D166" s="17" t="s">
        <v>66</v>
      </c>
      <c r="E166" s="24" t="s">
        <v>226</v>
      </c>
      <c r="F166" s="58"/>
      <c r="G166" s="45">
        <v>4820</v>
      </c>
    </row>
    <row r="167" spans="1:7" x14ac:dyDescent="0.3">
      <c r="A167" s="42">
        <v>45244</v>
      </c>
      <c r="B167" s="24" t="s">
        <v>516</v>
      </c>
      <c r="C167" s="17" t="s">
        <v>381</v>
      </c>
      <c r="D167" s="18" t="s">
        <v>76</v>
      </c>
      <c r="E167" s="24" t="s">
        <v>431</v>
      </c>
      <c r="F167" s="58"/>
      <c r="G167" s="45">
        <v>1212.98</v>
      </c>
    </row>
    <row r="168" spans="1:7" x14ac:dyDescent="0.3">
      <c r="A168" s="42">
        <v>45244</v>
      </c>
      <c r="B168" s="22" t="s">
        <v>103</v>
      </c>
      <c r="C168" s="18" t="s">
        <v>379</v>
      </c>
      <c r="D168" s="18" t="s">
        <v>65</v>
      </c>
      <c r="E168" s="24" t="s">
        <v>217</v>
      </c>
      <c r="F168" s="58"/>
      <c r="G168" s="45">
        <v>2.2999999999999998</v>
      </c>
    </row>
    <row r="169" spans="1:7" x14ac:dyDescent="0.3">
      <c r="A169" s="41">
        <v>45244</v>
      </c>
      <c r="B169" s="23" t="s">
        <v>157</v>
      </c>
      <c r="C169" s="36" t="s">
        <v>157</v>
      </c>
      <c r="D169" s="17" t="s">
        <v>85</v>
      </c>
      <c r="E169" s="34" t="s">
        <v>517</v>
      </c>
      <c r="F169" s="59"/>
      <c r="G169" s="45">
        <v>2413.1999999999998</v>
      </c>
    </row>
    <row r="170" spans="1:7" x14ac:dyDescent="0.3">
      <c r="A170" s="40">
        <v>45246</v>
      </c>
      <c r="B170" s="21" t="s">
        <v>103</v>
      </c>
      <c r="C170" s="40" t="s">
        <v>377</v>
      </c>
      <c r="D170" s="17" t="s">
        <v>62</v>
      </c>
      <c r="E170" s="30" t="s">
        <v>518</v>
      </c>
      <c r="F170" s="44">
        <v>69085.81</v>
      </c>
      <c r="G170" s="27"/>
    </row>
    <row r="171" spans="1:7" x14ac:dyDescent="0.3">
      <c r="A171" s="41">
        <v>45246</v>
      </c>
      <c r="B171" s="23" t="s">
        <v>108</v>
      </c>
      <c r="C171" s="36" t="s">
        <v>416</v>
      </c>
      <c r="D171" s="17" t="s">
        <v>67</v>
      </c>
      <c r="E171" s="30" t="s">
        <v>519</v>
      </c>
      <c r="F171" s="59"/>
      <c r="G171" s="45">
        <v>1839.65</v>
      </c>
    </row>
    <row r="172" spans="1:7" x14ac:dyDescent="0.3">
      <c r="A172" s="43">
        <v>45246</v>
      </c>
      <c r="B172" s="22" t="s">
        <v>520</v>
      </c>
      <c r="C172" s="18">
        <v>187625</v>
      </c>
      <c r="D172" s="18" t="s">
        <v>82</v>
      </c>
      <c r="E172" s="30" t="s">
        <v>521</v>
      </c>
      <c r="F172" s="49"/>
      <c r="G172" s="45">
        <v>939</v>
      </c>
    </row>
    <row r="173" spans="1:7" x14ac:dyDescent="0.3">
      <c r="A173" s="42">
        <v>45246</v>
      </c>
      <c r="B173" s="22" t="s">
        <v>189</v>
      </c>
      <c r="C173" s="18">
        <v>22070</v>
      </c>
      <c r="D173" s="17" t="s">
        <v>66</v>
      </c>
      <c r="E173" s="24" t="s">
        <v>226</v>
      </c>
      <c r="F173" s="58"/>
      <c r="G173" s="45">
        <v>285.39999999999998</v>
      </c>
    </row>
    <row r="174" spans="1:7" x14ac:dyDescent="0.3">
      <c r="A174" s="42">
        <v>45246</v>
      </c>
      <c r="B174" s="22" t="s">
        <v>110</v>
      </c>
      <c r="C174" s="18">
        <v>451625</v>
      </c>
      <c r="D174" s="18" t="s">
        <v>83</v>
      </c>
      <c r="E174" s="24" t="s">
        <v>216</v>
      </c>
      <c r="F174" s="58"/>
      <c r="G174" s="45">
        <v>354.1</v>
      </c>
    </row>
    <row r="175" spans="1:7" x14ac:dyDescent="0.3">
      <c r="A175" s="41">
        <v>45246</v>
      </c>
      <c r="B175" s="22" t="s">
        <v>154</v>
      </c>
      <c r="C175" s="35" t="s">
        <v>522</v>
      </c>
      <c r="D175" s="18" t="s">
        <v>81</v>
      </c>
      <c r="E175" s="24" t="s">
        <v>250</v>
      </c>
      <c r="F175" s="59"/>
      <c r="G175" s="45">
        <v>1460.65</v>
      </c>
    </row>
    <row r="176" spans="1:7" x14ac:dyDescent="0.3">
      <c r="A176" s="41">
        <v>45246</v>
      </c>
      <c r="B176" s="21" t="s">
        <v>170</v>
      </c>
      <c r="C176" s="36">
        <v>5896428</v>
      </c>
      <c r="D176" s="17" t="s">
        <v>89</v>
      </c>
      <c r="E176" s="30" t="s">
        <v>523</v>
      </c>
      <c r="F176" s="59"/>
      <c r="G176" s="45">
        <v>6806.4</v>
      </c>
    </row>
    <row r="177" spans="1:7" x14ac:dyDescent="0.3">
      <c r="A177" s="41">
        <v>45246</v>
      </c>
      <c r="B177" s="21" t="s">
        <v>168</v>
      </c>
      <c r="C177" s="36">
        <v>4448</v>
      </c>
      <c r="D177" s="17" t="s">
        <v>78</v>
      </c>
      <c r="E177" s="30" t="s">
        <v>524</v>
      </c>
      <c r="F177" s="59"/>
      <c r="G177" s="45">
        <v>1800</v>
      </c>
    </row>
    <row r="178" spans="1:7" x14ac:dyDescent="0.3">
      <c r="A178" s="42">
        <v>45246</v>
      </c>
      <c r="B178" s="22" t="s">
        <v>155</v>
      </c>
      <c r="C178" s="18">
        <v>17910</v>
      </c>
      <c r="D178" s="17" t="s">
        <v>66</v>
      </c>
      <c r="E178" s="30" t="s">
        <v>226</v>
      </c>
      <c r="F178" s="58"/>
      <c r="G178" s="45">
        <v>354.7</v>
      </c>
    </row>
    <row r="179" spans="1:7" x14ac:dyDescent="0.3">
      <c r="A179" s="42">
        <v>45246</v>
      </c>
      <c r="B179" s="25" t="s">
        <v>142</v>
      </c>
      <c r="C179" s="18">
        <v>255</v>
      </c>
      <c r="D179" s="20" t="s">
        <v>68</v>
      </c>
      <c r="E179" s="32" t="s">
        <v>257</v>
      </c>
      <c r="F179" s="58"/>
      <c r="G179" s="45">
        <v>28</v>
      </c>
    </row>
    <row r="180" spans="1:7" x14ac:dyDescent="0.3">
      <c r="A180" s="41">
        <v>45246</v>
      </c>
      <c r="B180" s="21" t="s">
        <v>169</v>
      </c>
      <c r="C180" s="36">
        <v>624279589</v>
      </c>
      <c r="D180" s="17" t="s">
        <v>88</v>
      </c>
      <c r="E180" s="30" t="s">
        <v>525</v>
      </c>
      <c r="F180" s="61"/>
      <c r="G180" s="45">
        <v>1500</v>
      </c>
    </row>
    <row r="181" spans="1:7" x14ac:dyDescent="0.3">
      <c r="A181" s="41">
        <v>45246</v>
      </c>
      <c r="B181" s="21" t="s">
        <v>107</v>
      </c>
      <c r="C181" s="36">
        <v>5496</v>
      </c>
      <c r="D181" s="17" t="s">
        <v>66</v>
      </c>
      <c r="E181" s="24" t="s">
        <v>526</v>
      </c>
      <c r="F181" s="59"/>
      <c r="G181" s="45">
        <v>15373.6</v>
      </c>
    </row>
    <row r="182" spans="1:7" x14ac:dyDescent="0.3">
      <c r="A182" s="42">
        <v>45246</v>
      </c>
      <c r="B182" s="22" t="s">
        <v>110</v>
      </c>
      <c r="C182" s="18">
        <v>152363</v>
      </c>
      <c r="D182" s="18" t="s">
        <v>78</v>
      </c>
      <c r="E182" s="24" t="s">
        <v>527</v>
      </c>
      <c r="F182" s="58"/>
      <c r="G182" s="45">
        <v>6904.68</v>
      </c>
    </row>
    <row r="183" spans="1:7" x14ac:dyDescent="0.3">
      <c r="A183" s="42">
        <v>45246</v>
      </c>
      <c r="B183" s="22" t="s">
        <v>135</v>
      </c>
      <c r="C183" s="18">
        <v>3655</v>
      </c>
      <c r="D183" s="17" t="s">
        <v>82</v>
      </c>
      <c r="E183" s="24" t="s">
        <v>252</v>
      </c>
      <c r="F183" s="58"/>
      <c r="G183" s="45">
        <v>1490</v>
      </c>
    </row>
    <row r="184" spans="1:7" x14ac:dyDescent="0.3">
      <c r="A184" s="42">
        <v>45246</v>
      </c>
      <c r="B184" s="22" t="s">
        <v>135</v>
      </c>
      <c r="C184" s="18">
        <v>3651</v>
      </c>
      <c r="D184" s="17" t="s">
        <v>82</v>
      </c>
      <c r="E184" s="24" t="s">
        <v>252</v>
      </c>
      <c r="F184" s="58"/>
      <c r="G184" s="45">
        <v>14874.65</v>
      </c>
    </row>
    <row r="185" spans="1:7" x14ac:dyDescent="0.3">
      <c r="A185" s="42">
        <v>45246</v>
      </c>
      <c r="B185" s="22" t="s">
        <v>135</v>
      </c>
      <c r="C185" s="18">
        <v>3648</v>
      </c>
      <c r="D185" s="17" t="s">
        <v>82</v>
      </c>
      <c r="E185" s="24" t="s">
        <v>252</v>
      </c>
      <c r="F185" s="58"/>
      <c r="G185" s="45">
        <v>9360</v>
      </c>
    </row>
    <row r="186" spans="1:7" x14ac:dyDescent="0.3">
      <c r="A186" s="42">
        <v>45246</v>
      </c>
      <c r="B186" s="22" t="s">
        <v>528</v>
      </c>
      <c r="C186" s="35" t="s">
        <v>529</v>
      </c>
      <c r="D186" s="18" t="s">
        <v>83</v>
      </c>
      <c r="E186" s="24" t="s">
        <v>530</v>
      </c>
      <c r="F186" s="58"/>
      <c r="G186" s="45">
        <v>3800</v>
      </c>
    </row>
    <row r="187" spans="1:7" x14ac:dyDescent="0.3">
      <c r="A187" s="42">
        <v>45246</v>
      </c>
      <c r="B187" s="22" t="s">
        <v>103</v>
      </c>
      <c r="C187" s="18" t="s">
        <v>379</v>
      </c>
      <c r="D187" s="18" t="s">
        <v>65</v>
      </c>
      <c r="E187" s="24" t="s">
        <v>217</v>
      </c>
      <c r="F187" s="58"/>
      <c r="G187" s="45">
        <v>2.2999999999999998</v>
      </c>
    </row>
    <row r="188" spans="1:7" x14ac:dyDescent="0.3">
      <c r="A188" s="41">
        <v>45246</v>
      </c>
      <c r="B188" s="23" t="s">
        <v>108</v>
      </c>
      <c r="C188" s="36" t="s">
        <v>416</v>
      </c>
      <c r="D188" s="17" t="s">
        <v>67</v>
      </c>
      <c r="E188" s="30" t="s">
        <v>519</v>
      </c>
      <c r="F188" s="59"/>
      <c r="G188" s="45">
        <v>1912.68</v>
      </c>
    </row>
    <row r="189" spans="1:7" x14ac:dyDescent="0.3">
      <c r="A189" s="40">
        <v>45247</v>
      </c>
      <c r="B189" s="21" t="s">
        <v>103</v>
      </c>
      <c r="C189" s="40" t="s">
        <v>377</v>
      </c>
      <c r="D189" s="17" t="s">
        <v>62</v>
      </c>
      <c r="E189" s="30" t="s">
        <v>531</v>
      </c>
      <c r="F189" s="63">
        <v>932.99</v>
      </c>
      <c r="G189" s="27"/>
    </row>
    <row r="190" spans="1:7" x14ac:dyDescent="0.3">
      <c r="A190" s="40">
        <v>45247</v>
      </c>
      <c r="B190" s="21" t="s">
        <v>103</v>
      </c>
      <c r="C190" s="40" t="s">
        <v>377</v>
      </c>
      <c r="D190" s="17" t="s">
        <v>62</v>
      </c>
      <c r="E190" s="30" t="s">
        <v>532</v>
      </c>
      <c r="F190" s="63">
        <v>5919.89</v>
      </c>
      <c r="G190" s="27"/>
    </row>
    <row r="191" spans="1:7" x14ac:dyDescent="0.3">
      <c r="A191" s="40">
        <v>45247</v>
      </c>
      <c r="B191" s="21" t="s">
        <v>103</v>
      </c>
      <c r="C191" s="40" t="s">
        <v>377</v>
      </c>
      <c r="D191" s="17" t="s">
        <v>62</v>
      </c>
      <c r="E191" s="30" t="s">
        <v>533</v>
      </c>
      <c r="F191" s="63">
        <v>8518.74</v>
      </c>
      <c r="G191" s="27"/>
    </row>
    <row r="192" spans="1:7" x14ac:dyDescent="0.3">
      <c r="A192" s="40">
        <v>45247</v>
      </c>
      <c r="B192" s="21" t="s">
        <v>103</v>
      </c>
      <c r="C192" s="40" t="s">
        <v>377</v>
      </c>
      <c r="D192" s="17" t="s">
        <v>62</v>
      </c>
      <c r="E192" s="30" t="s">
        <v>218</v>
      </c>
      <c r="F192" s="44">
        <v>389078.87</v>
      </c>
      <c r="G192" s="27"/>
    </row>
    <row r="193" spans="1:7" x14ac:dyDescent="0.3">
      <c r="A193" s="40">
        <v>45247</v>
      </c>
      <c r="B193" s="21" t="s">
        <v>103</v>
      </c>
      <c r="C193" s="40" t="s">
        <v>377</v>
      </c>
      <c r="D193" s="17" t="s">
        <v>62</v>
      </c>
      <c r="E193" s="30" t="s">
        <v>218</v>
      </c>
      <c r="F193" s="44">
        <v>396817.58</v>
      </c>
      <c r="G193" s="27"/>
    </row>
    <row r="194" spans="1:7" x14ac:dyDescent="0.3">
      <c r="A194" s="42">
        <v>45247</v>
      </c>
      <c r="B194" s="22" t="s">
        <v>534</v>
      </c>
      <c r="C194" s="18">
        <v>734428</v>
      </c>
      <c r="D194" s="18" t="s">
        <v>82</v>
      </c>
      <c r="E194" s="24" t="s">
        <v>252</v>
      </c>
      <c r="F194" s="64"/>
      <c r="G194" s="45">
        <v>263.77</v>
      </c>
    </row>
    <row r="195" spans="1:7" x14ac:dyDescent="0.3">
      <c r="A195" s="42">
        <v>45247</v>
      </c>
      <c r="B195" s="22" t="s">
        <v>534</v>
      </c>
      <c r="C195" s="18">
        <v>734429</v>
      </c>
      <c r="D195" s="18" t="s">
        <v>66</v>
      </c>
      <c r="E195" s="24" t="s">
        <v>535</v>
      </c>
      <c r="F195" s="64"/>
      <c r="G195" s="45">
        <v>313.10000000000002</v>
      </c>
    </row>
    <row r="196" spans="1:7" x14ac:dyDescent="0.3">
      <c r="A196" s="41">
        <v>45247</v>
      </c>
      <c r="B196" s="22" t="s">
        <v>536</v>
      </c>
      <c r="C196" s="38">
        <v>21694</v>
      </c>
      <c r="D196" s="18" t="s">
        <v>68</v>
      </c>
      <c r="E196" s="24" t="s">
        <v>251</v>
      </c>
      <c r="F196" s="59"/>
      <c r="G196" s="45">
        <v>494.44</v>
      </c>
    </row>
    <row r="197" spans="1:7" x14ac:dyDescent="0.3">
      <c r="A197" s="42">
        <v>45247</v>
      </c>
      <c r="B197" s="22" t="s">
        <v>537</v>
      </c>
      <c r="C197" s="18">
        <v>8498</v>
      </c>
      <c r="D197" s="18" t="s">
        <v>68</v>
      </c>
      <c r="E197" s="30" t="s">
        <v>257</v>
      </c>
      <c r="F197" s="58"/>
      <c r="G197" s="45">
        <v>243.6</v>
      </c>
    </row>
    <row r="198" spans="1:7" x14ac:dyDescent="0.3">
      <c r="A198" s="41">
        <v>45247</v>
      </c>
      <c r="B198" s="21" t="s">
        <v>182</v>
      </c>
      <c r="C198" s="36">
        <v>41360726</v>
      </c>
      <c r="D198" s="17" t="s">
        <v>96</v>
      </c>
      <c r="E198" s="30" t="s">
        <v>538</v>
      </c>
      <c r="F198" s="59"/>
      <c r="G198" s="45">
        <v>3283.81</v>
      </c>
    </row>
    <row r="199" spans="1:7" x14ac:dyDescent="0.3">
      <c r="A199" s="40">
        <v>45247</v>
      </c>
      <c r="B199" s="21" t="s">
        <v>182</v>
      </c>
      <c r="C199" s="36">
        <v>41931200</v>
      </c>
      <c r="D199" s="17" t="s">
        <v>96</v>
      </c>
      <c r="E199" s="30" t="s">
        <v>539</v>
      </c>
      <c r="F199" s="49"/>
      <c r="G199" s="45">
        <v>900</v>
      </c>
    </row>
    <row r="200" spans="1:7" x14ac:dyDescent="0.3">
      <c r="A200" s="41">
        <v>45247</v>
      </c>
      <c r="B200" s="21" t="s">
        <v>182</v>
      </c>
      <c r="C200" s="36">
        <v>41382460</v>
      </c>
      <c r="D200" s="17" t="s">
        <v>97</v>
      </c>
      <c r="E200" s="30" t="s">
        <v>540</v>
      </c>
      <c r="F200" s="59"/>
      <c r="G200" s="45">
        <v>10179.81</v>
      </c>
    </row>
    <row r="201" spans="1:7" x14ac:dyDescent="0.3">
      <c r="A201" s="40">
        <v>45247</v>
      </c>
      <c r="B201" s="21" t="s">
        <v>182</v>
      </c>
      <c r="C201" s="36">
        <v>40382599</v>
      </c>
      <c r="D201" s="17" t="s">
        <v>71</v>
      </c>
      <c r="E201" s="30" t="s">
        <v>541</v>
      </c>
      <c r="F201" s="49"/>
      <c r="G201" s="45">
        <v>481.28</v>
      </c>
    </row>
    <row r="202" spans="1:7" x14ac:dyDescent="0.3">
      <c r="A202" s="41">
        <v>45247</v>
      </c>
      <c r="B202" s="21" t="s">
        <v>182</v>
      </c>
      <c r="C202" s="36">
        <v>41442706</v>
      </c>
      <c r="D202" s="17" t="s">
        <v>97</v>
      </c>
      <c r="E202" s="30" t="s">
        <v>542</v>
      </c>
      <c r="F202" s="59"/>
      <c r="G202" s="45">
        <v>432.45</v>
      </c>
    </row>
    <row r="203" spans="1:7" x14ac:dyDescent="0.3">
      <c r="A203" s="40">
        <v>45247</v>
      </c>
      <c r="B203" s="21" t="s">
        <v>182</v>
      </c>
      <c r="C203" s="36">
        <v>42003110</v>
      </c>
      <c r="D203" s="17" t="s">
        <v>96</v>
      </c>
      <c r="E203" s="30" t="s">
        <v>543</v>
      </c>
      <c r="F203" s="49"/>
      <c r="G203" s="45">
        <v>5119.58</v>
      </c>
    </row>
    <row r="204" spans="1:7" x14ac:dyDescent="0.3">
      <c r="A204" s="41">
        <v>45247</v>
      </c>
      <c r="B204" s="21" t="s">
        <v>182</v>
      </c>
      <c r="C204" s="36">
        <v>41473571</v>
      </c>
      <c r="D204" s="17" t="s">
        <v>96</v>
      </c>
      <c r="E204" s="30" t="s">
        <v>544</v>
      </c>
      <c r="F204" s="59"/>
      <c r="G204" s="45">
        <v>284.35000000000002</v>
      </c>
    </row>
    <row r="205" spans="1:7" x14ac:dyDescent="0.3">
      <c r="A205" s="41">
        <v>45247</v>
      </c>
      <c r="B205" s="21" t="s">
        <v>182</v>
      </c>
      <c r="C205" s="36">
        <v>41143679</v>
      </c>
      <c r="D205" s="17" t="s">
        <v>96</v>
      </c>
      <c r="E205" s="30" t="s">
        <v>545</v>
      </c>
      <c r="F205" s="59"/>
      <c r="G205" s="45">
        <v>3549.18</v>
      </c>
    </row>
    <row r="206" spans="1:7" x14ac:dyDescent="0.3">
      <c r="A206" s="41">
        <v>45247</v>
      </c>
      <c r="B206" s="21" t="s">
        <v>182</v>
      </c>
      <c r="C206" s="36">
        <v>41513930</v>
      </c>
      <c r="D206" s="17" t="s">
        <v>96</v>
      </c>
      <c r="E206" s="30" t="s">
        <v>546</v>
      </c>
      <c r="F206" s="59"/>
      <c r="G206" s="45">
        <v>294.31</v>
      </c>
    </row>
    <row r="207" spans="1:7" x14ac:dyDescent="0.3">
      <c r="A207" s="41">
        <v>45247</v>
      </c>
      <c r="B207" s="21" t="s">
        <v>182</v>
      </c>
      <c r="C207" s="36">
        <v>41564429</v>
      </c>
      <c r="D207" s="17" t="s">
        <v>96</v>
      </c>
      <c r="E207" s="30" t="s">
        <v>547</v>
      </c>
      <c r="F207" s="59"/>
      <c r="G207" s="45">
        <v>514.79999999999995</v>
      </c>
    </row>
    <row r="208" spans="1:7" x14ac:dyDescent="0.3">
      <c r="A208" s="41">
        <v>45247</v>
      </c>
      <c r="B208" s="21" t="s">
        <v>182</v>
      </c>
      <c r="C208" s="36">
        <v>41534767</v>
      </c>
      <c r="D208" s="18" t="s">
        <v>97</v>
      </c>
      <c r="E208" s="30" t="s">
        <v>548</v>
      </c>
      <c r="F208" s="59"/>
      <c r="G208" s="45">
        <v>912.36</v>
      </c>
    </row>
    <row r="209" spans="1:7" x14ac:dyDescent="0.3">
      <c r="A209" s="40">
        <v>45247</v>
      </c>
      <c r="B209" s="21" t="s">
        <v>182</v>
      </c>
      <c r="C209" s="36">
        <v>41974767</v>
      </c>
      <c r="D209" s="17" t="s">
        <v>97</v>
      </c>
      <c r="E209" s="30" t="s">
        <v>549</v>
      </c>
      <c r="F209" s="49"/>
      <c r="G209" s="45">
        <v>2790</v>
      </c>
    </row>
    <row r="210" spans="1:7" x14ac:dyDescent="0.3">
      <c r="A210" s="40">
        <v>45247</v>
      </c>
      <c r="B210" s="21" t="s">
        <v>182</v>
      </c>
      <c r="C210" s="36">
        <v>40264952</v>
      </c>
      <c r="D210" s="17" t="s">
        <v>97</v>
      </c>
      <c r="E210" s="30" t="s">
        <v>550</v>
      </c>
      <c r="F210" s="49"/>
      <c r="G210" s="45">
        <v>12861.71</v>
      </c>
    </row>
    <row r="211" spans="1:7" x14ac:dyDescent="0.3">
      <c r="A211" s="40">
        <v>45247</v>
      </c>
      <c r="B211" s="21" t="s">
        <v>182</v>
      </c>
      <c r="C211" s="36">
        <v>40345111</v>
      </c>
      <c r="D211" s="18" t="s">
        <v>96</v>
      </c>
      <c r="E211" s="30" t="s">
        <v>551</v>
      </c>
      <c r="F211" s="49"/>
      <c r="G211" s="45">
        <v>155.25</v>
      </c>
    </row>
    <row r="212" spans="1:7" x14ac:dyDescent="0.3">
      <c r="A212" s="41">
        <v>45247</v>
      </c>
      <c r="B212" s="21" t="s">
        <v>182</v>
      </c>
      <c r="C212" s="36">
        <v>41585124</v>
      </c>
      <c r="D212" s="18" t="s">
        <v>97</v>
      </c>
      <c r="E212" s="30" t="s">
        <v>552</v>
      </c>
      <c r="F212" s="59"/>
      <c r="G212" s="45">
        <v>1595.8799999999999</v>
      </c>
    </row>
    <row r="213" spans="1:7" x14ac:dyDescent="0.3">
      <c r="A213" s="41">
        <v>45247</v>
      </c>
      <c r="B213" s="21" t="s">
        <v>201</v>
      </c>
      <c r="C213" s="36">
        <v>58265230</v>
      </c>
      <c r="D213" s="17" t="s">
        <v>93</v>
      </c>
      <c r="E213" s="30" t="s">
        <v>553</v>
      </c>
      <c r="F213" s="59"/>
      <c r="G213" s="60">
        <v>574973.81999999995</v>
      </c>
    </row>
    <row r="214" spans="1:7" x14ac:dyDescent="0.3">
      <c r="A214" s="41">
        <v>45247</v>
      </c>
      <c r="B214" s="21" t="s">
        <v>201</v>
      </c>
      <c r="C214" s="36">
        <v>58265230</v>
      </c>
      <c r="D214" s="17" t="s">
        <v>93</v>
      </c>
      <c r="E214" s="30" t="s">
        <v>554</v>
      </c>
      <c r="F214" s="59"/>
      <c r="G214" s="60">
        <v>8518.74</v>
      </c>
    </row>
    <row r="215" spans="1:7" x14ac:dyDescent="0.3">
      <c r="A215" s="41">
        <v>45247</v>
      </c>
      <c r="B215" s="21" t="s">
        <v>201</v>
      </c>
      <c r="C215" s="36">
        <v>58265230</v>
      </c>
      <c r="D215" s="17" t="s">
        <v>93</v>
      </c>
      <c r="E215" s="30" t="s">
        <v>322</v>
      </c>
      <c r="F215" s="59"/>
      <c r="G215" s="60">
        <v>1977.73</v>
      </c>
    </row>
    <row r="216" spans="1:7" x14ac:dyDescent="0.3">
      <c r="A216" s="41">
        <v>45247</v>
      </c>
      <c r="B216" s="21" t="s">
        <v>182</v>
      </c>
      <c r="C216" s="17">
        <v>58265230</v>
      </c>
      <c r="D216" s="17" t="s">
        <v>94</v>
      </c>
      <c r="E216" s="30" t="s">
        <v>555</v>
      </c>
      <c r="F216" s="59"/>
      <c r="G216" s="60">
        <v>124780.68</v>
      </c>
    </row>
    <row r="217" spans="1:7" x14ac:dyDescent="0.3">
      <c r="A217" s="41">
        <v>45247</v>
      </c>
      <c r="B217" s="21" t="s">
        <v>182</v>
      </c>
      <c r="C217" s="17">
        <v>58265230</v>
      </c>
      <c r="D217" s="17" t="s">
        <v>76</v>
      </c>
      <c r="E217" s="30" t="s">
        <v>556</v>
      </c>
      <c r="F217" s="59"/>
      <c r="G217" s="60">
        <v>2697.8</v>
      </c>
    </row>
    <row r="218" spans="1:7" x14ac:dyDescent="0.3">
      <c r="A218" s="41">
        <v>45247</v>
      </c>
      <c r="B218" s="21" t="s">
        <v>182</v>
      </c>
      <c r="C218" s="17">
        <v>58265230</v>
      </c>
      <c r="D218" s="17" t="s">
        <v>76</v>
      </c>
      <c r="E218" s="30" t="s">
        <v>557</v>
      </c>
      <c r="F218" s="59"/>
      <c r="G218" s="60">
        <v>5919.89</v>
      </c>
    </row>
    <row r="219" spans="1:7" x14ac:dyDescent="0.3">
      <c r="A219" s="41">
        <v>45247</v>
      </c>
      <c r="B219" s="21" t="s">
        <v>182</v>
      </c>
      <c r="C219" s="17">
        <v>58265230</v>
      </c>
      <c r="D219" s="17" t="s">
        <v>94</v>
      </c>
      <c r="E219" s="30" t="s">
        <v>558</v>
      </c>
      <c r="F219" s="59"/>
      <c r="G219" s="60">
        <v>515.1</v>
      </c>
    </row>
    <row r="220" spans="1:7" x14ac:dyDescent="0.3">
      <c r="A220" s="41">
        <v>45247</v>
      </c>
      <c r="B220" s="21" t="s">
        <v>182</v>
      </c>
      <c r="C220" s="36">
        <v>41425240</v>
      </c>
      <c r="D220" s="17" t="s">
        <v>96</v>
      </c>
      <c r="E220" s="30" t="s">
        <v>559</v>
      </c>
      <c r="F220" s="59"/>
      <c r="G220" s="45">
        <v>139.5</v>
      </c>
    </row>
    <row r="221" spans="1:7" x14ac:dyDescent="0.3">
      <c r="A221" s="41">
        <v>45247</v>
      </c>
      <c r="B221" s="21" t="s">
        <v>182</v>
      </c>
      <c r="C221" s="36">
        <v>41175490</v>
      </c>
      <c r="D221" s="17" t="s">
        <v>97</v>
      </c>
      <c r="E221" s="30" t="s">
        <v>560</v>
      </c>
      <c r="F221" s="59"/>
      <c r="G221" s="45">
        <v>11002.45</v>
      </c>
    </row>
    <row r="222" spans="1:7" x14ac:dyDescent="0.3">
      <c r="A222" s="41">
        <v>45247</v>
      </c>
      <c r="B222" s="21" t="s">
        <v>182</v>
      </c>
      <c r="C222" s="36">
        <v>40165954</v>
      </c>
      <c r="D222" s="17" t="s">
        <v>97</v>
      </c>
      <c r="E222" s="30" t="s">
        <v>561</v>
      </c>
      <c r="F222" s="59"/>
      <c r="G222" s="45">
        <v>627.9</v>
      </c>
    </row>
    <row r="223" spans="1:7" x14ac:dyDescent="0.3">
      <c r="A223" s="41">
        <v>45247</v>
      </c>
      <c r="B223" s="21" t="s">
        <v>182</v>
      </c>
      <c r="C223" s="36">
        <v>42116144</v>
      </c>
      <c r="D223" s="17" t="s">
        <v>86</v>
      </c>
      <c r="E223" s="30" t="s">
        <v>562</v>
      </c>
      <c r="F223" s="59"/>
      <c r="G223" s="45">
        <v>763.48</v>
      </c>
    </row>
    <row r="224" spans="1:7" x14ac:dyDescent="0.3">
      <c r="A224" s="41">
        <v>45247</v>
      </c>
      <c r="B224" s="21" t="s">
        <v>182</v>
      </c>
      <c r="C224" s="36">
        <v>42086393</v>
      </c>
      <c r="D224" s="17" t="s">
        <v>86</v>
      </c>
      <c r="E224" s="30" t="s">
        <v>563</v>
      </c>
      <c r="F224" s="59"/>
      <c r="G224" s="45">
        <v>246.28</v>
      </c>
    </row>
    <row r="225" spans="1:7" x14ac:dyDescent="0.3">
      <c r="A225" s="41">
        <v>45247</v>
      </c>
      <c r="B225" s="21" t="s">
        <v>182</v>
      </c>
      <c r="C225" s="36">
        <v>87907400</v>
      </c>
      <c r="D225" s="17" t="s">
        <v>84</v>
      </c>
      <c r="E225" s="30" t="s">
        <v>564</v>
      </c>
      <c r="F225" s="59"/>
      <c r="G225" s="45">
        <v>1109.21</v>
      </c>
    </row>
    <row r="226" spans="1:7" x14ac:dyDescent="0.3">
      <c r="A226" s="41">
        <v>45247</v>
      </c>
      <c r="B226" s="21" t="s">
        <v>182</v>
      </c>
      <c r="C226" s="36">
        <v>41487440</v>
      </c>
      <c r="D226" s="17" t="s">
        <v>97</v>
      </c>
      <c r="E226" s="30" t="s">
        <v>565</v>
      </c>
      <c r="F226" s="59"/>
      <c r="G226" s="45">
        <v>881.49</v>
      </c>
    </row>
    <row r="227" spans="1:7" x14ac:dyDescent="0.3">
      <c r="A227" s="41">
        <v>45247</v>
      </c>
      <c r="B227" s="21" t="s">
        <v>182</v>
      </c>
      <c r="C227" s="36">
        <v>40037824</v>
      </c>
      <c r="D227" s="18" t="s">
        <v>96</v>
      </c>
      <c r="E227" s="30" t="s">
        <v>566</v>
      </c>
      <c r="F227" s="59"/>
      <c r="G227" s="46">
        <v>135.03</v>
      </c>
    </row>
    <row r="228" spans="1:7" x14ac:dyDescent="0.3">
      <c r="A228" s="40">
        <v>45247</v>
      </c>
      <c r="B228" s="21" t="s">
        <v>182</v>
      </c>
      <c r="C228" s="36">
        <v>40218845</v>
      </c>
      <c r="D228" s="17" t="s">
        <v>96</v>
      </c>
      <c r="E228" s="30" t="s">
        <v>567</v>
      </c>
      <c r="F228" s="49"/>
      <c r="G228" s="45">
        <v>4148.9399999999996</v>
      </c>
    </row>
    <row r="229" spans="1:7" x14ac:dyDescent="0.3">
      <c r="A229" s="40">
        <v>45247</v>
      </c>
      <c r="B229" s="21" t="s">
        <v>182</v>
      </c>
      <c r="C229" s="36">
        <v>42019726</v>
      </c>
      <c r="D229" s="17" t="s">
        <v>97</v>
      </c>
      <c r="E229" s="30" t="s">
        <v>568</v>
      </c>
      <c r="F229" s="49"/>
      <c r="G229" s="45">
        <v>15870.68</v>
      </c>
    </row>
    <row r="230" spans="1:7" x14ac:dyDescent="0.3">
      <c r="A230" s="40">
        <v>45247</v>
      </c>
      <c r="B230" s="23" t="s">
        <v>136</v>
      </c>
      <c r="C230" s="36">
        <v>718</v>
      </c>
      <c r="D230" s="18" t="s">
        <v>66</v>
      </c>
      <c r="E230" s="24" t="s">
        <v>226</v>
      </c>
      <c r="F230" s="49"/>
      <c r="G230" s="45">
        <v>2289.67</v>
      </c>
    </row>
    <row r="231" spans="1:7" x14ac:dyDescent="0.3">
      <c r="A231" s="40">
        <v>45251</v>
      </c>
      <c r="B231" s="21" t="s">
        <v>103</v>
      </c>
      <c r="C231" s="40" t="s">
        <v>377</v>
      </c>
      <c r="D231" s="17" t="s">
        <v>62</v>
      </c>
      <c r="E231" s="30" t="s">
        <v>204</v>
      </c>
      <c r="F231" s="44">
        <v>73870.820000000007</v>
      </c>
      <c r="G231" s="27"/>
    </row>
    <row r="232" spans="1:7" x14ac:dyDescent="0.3">
      <c r="A232" s="40">
        <v>45251</v>
      </c>
      <c r="B232" s="21" t="s">
        <v>183</v>
      </c>
      <c r="C232" s="36">
        <v>152269</v>
      </c>
      <c r="D232" s="17" t="s">
        <v>95</v>
      </c>
      <c r="E232" s="30" t="s">
        <v>569</v>
      </c>
      <c r="F232" s="49"/>
      <c r="G232" s="45">
        <v>450</v>
      </c>
    </row>
    <row r="233" spans="1:7" x14ac:dyDescent="0.3">
      <c r="A233" s="41">
        <v>45251</v>
      </c>
      <c r="B233" s="21" t="s">
        <v>570</v>
      </c>
      <c r="C233" s="36">
        <v>1</v>
      </c>
      <c r="D233" s="17" t="s">
        <v>78</v>
      </c>
      <c r="E233" s="30" t="s">
        <v>571</v>
      </c>
      <c r="F233" s="59"/>
      <c r="G233" s="45">
        <v>230</v>
      </c>
    </row>
    <row r="234" spans="1:7" x14ac:dyDescent="0.3">
      <c r="A234" s="42">
        <v>45251</v>
      </c>
      <c r="B234" s="22" t="s">
        <v>176</v>
      </c>
      <c r="C234" s="36">
        <v>9661337</v>
      </c>
      <c r="D234" s="18" t="s">
        <v>76</v>
      </c>
      <c r="E234" s="24" t="s">
        <v>572</v>
      </c>
      <c r="F234" s="58"/>
      <c r="G234" s="45">
        <v>746.77</v>
      </c>
    </row>
    <row r="235" spans="1:7" x14ac:dyDescent="0.3">
      <c r="A235" s="42">
        <v>45251</v>
      </c>
      <c r="B235" s="22" t="s">
        <v>176</v>
      </c>
      <c r="C235" s="36">
        <v>9661191</v>
      </c>
      <c r="D235" s="18" t="s">
        <v>76</v>
      </c>
      <c r="E235" s="30" t="s">
        <v>573</v>
      </c>
      <c r="F235" s="58"/>
      <c r="G235" s="45">
        <v>2004.65</v>
      </c>
    </row>
    <row r="236" spans="1:7" x14ac:dyDescent="0.3">
      <c r="A236" s="42">
        <v>45251</v>
      </c>
      <c r="B236" s="22" t="s">
        <v>176</v>
      </c>
      <c r="C236" s="36">
        <v>9660896</v>
      </c>
      <c r="D236" s="18" t="s">
        <v>76</v>
      </c>
      <c r="E236" s="24" t="s">
        <v>574</v>
      </c>
      <c r="F236" s="58"/>
      <c r="G236" s="45">
        <v>5000</v>
      </c>
    </row>
    <row r="237" spans="1:7" x14ac:dyDescent="0.3">
      <c r="A237" s="43">
        <v>45251</v>
      </c>
      <c r="B237" s="22" t="s">
        <v>146</v>
      </c>
      <c r="C237" s="17">
        <v>15167</v>
      </c>
      <c r="D237" s="18" t="s">
        <v>82</v>
      </c>
      <c r="E237" s="24" t="s">
        <v>252</v>
      </c>
      <c r="F237" s="62"/>
      <c r="G237" s="45">
        <v>820</v>
      </c>
    </row>
    <row r="238" spans="1:7" x14ac:dyDescent="0.3">
      <c r="A238" s="40">
        <v>45251</v>
      </c>
      <c r="B238" s="22" t="s">
        <v>575</v>
      </c>
      <c r="C238" s="19">
        <v>260569</v>
      </c>
      <c r="D238" s="65" t="s">
        <v>66</v>
      </c>
      <c r="E238" s="24" t="s">
        <v>226</v>
      </c>
      <c r="F238" s="49"/>
      <c r="G238" s="45">
        <v>700</v>
      </c>
    </row>
    <row r="239" spans="1:7" x14ac:dyDescent="0.3">
      <c r="A239" s="40">
        <v>45251</v>
      </c>
      <c r="B239" s="22" t="s">
        <v>575</v>
      </c>
      <c r="C239" s="19">
        <v>260568</v>
      </c>
      <c r="D239" s="65" t="s">
        <v>66</v>
      </c>
      <c r="E239" s="24" t="s">
        <v>226</v>
      </c>
      <c r="F239" s="49"/>
      <c r="G239" s="49">
        <v>1640</v>
      </c>
    </row>
    <row r="240" spans="1:7" x14ac:dyDescent="0.3">
      <c r="A240" s="42">
        <v>45251</v>
      </c>
      <c r="B240" s="22" t="s">
        <v>110</v>
      </c>
      <c r="C240" s="18">
        <v>451936</v>
      </c>
      <c r="D240" s="18" t="s">
        <v>83</v>
      </c>
      <c r="E240" s="24" t="s">
        <v>216</v>
      </c>
      <c r="F240" s="58"/>
      <c r="G240" s="45">
        <v>3349.91</v>
      </c>
    </row>
    <row r="241" spans="1:7" x14ac:dyDescent="0.3">
      <c r="A241" s="41">
        <v>45251</v>
      </c>
      <c r="B241" s="21" t="s">
        <v>188</v>
      </c>
      <c r="C241" s="36">
        <v>6089</v>
      </c>
      <c r="D241" s="19" t="s">
        <v>70</v>
      </c>
      <c r="E241" s="30" t="s">
        <v>576</v>
      </c>
      <c r="F241" s="61"/>
      <c r="G241" s="45">
        <v>5466.45</v>
      </c>
    </row>
    <row r="242" spans="1:7" x14ac:dyDescent="0.3">
      <c r="A242" s="41">
        <v>45251</v>
      </c>
      <c r="B242" s="21" t="s">
        <v>107</v>
      </c>
      <c r="C242" s="36">
        <v>5489</v>
      </c>
      <c r="D242" s="17" t="s">
        <v>66</v>
      </c>
      <c r="E242" s="24" t="s">
        <v>577</v>
      </c>
      <c r="F242" s="59"/>
      <c r="G242" s="45">
        <v>2076.3000000000002</v>
      </c>
    </row>
    <row r="243" spans="1:7" x14ac:dyDescent="0.3">
      <c r="A243" s="41">
        <v>45251</v>
      </c>
      <c r="B243" s="21" t="s">
        <v>107</v>
      </c>
      <c r="C243" s="36">
        <v>5491</v>
      </c>
      <c r="D243" s="17" t="s">
        <v>66</v>
      </c>
      <c r="E243" s="24" t="s">
        <v>578</v>
      </c>
      <c r="F243" s="59"/>
      <c r="G243" s="45">
        <v>1897.5</v>
      </c>
    </row>
    <row r="244" spans="1:7" x14ac:dyDescent="0.3">
      <c r="A244" s="42">
        <v>45251</v>
      </c>
      <c r="B244" s="22" t="s">
        <v>176</v>
      </c>
      <c r="C244" s="17" t="s">
        <v>579</v>
      </c>
      <c r="D244" s="18" t="s">
        <v>76</v>
      </c>
      <c r="E244" s="30" t="s">
        <v>580</v>
      </c>
      <c r="F244" s="58"/>
      <c r="G244" s="45">
        <v>6882</v>
      </c>
    </row>
    <row r="245" spans="1:7" x14ac:dyDescent="0.3">
      <c r="A245" s="42">
        <v>45251</v>
      </c>
      <c r="B245" s="22" t="s">
        <v>137</v>
      </c>
      <c r="C245" s="18">
        <v>165</v>
      </c>
      <c r="D245" s="18" t="s">
        <v>82</v>
      </c>
      <c r="E245" s="24" t="s">
        <v>252</v>
      </c>
      <c r="F245" s="58"/>
      <c r="G245" s="45">
        <v>5901</v>
      </c>
    </row>
    <row r="246" spans="1:7" x14ac:dyDescent="0.3">
      <c r="A246" s="42">
        <v>45251</v>
      </c>
      <c r="B246" s="22" t="s">
        <v>137</v>
      </c>
      <c r="C246" s="18">
        <v>166</v>
      </c>
      <c r="D246" s="18" t="s">
        <v>82</v>
      </c>
      <c r="E246" s="24" t="s">
        <v>252</v>
      </c>
      <c r="F246" s="58"/>
      <c r="G246" s="45">
        <v>3525</v>
      </c>
    </row>
    <row r="247" spans="1:7" x14ac:dyDescent="0.3">
      <c r="A247" s="42">
        <v>45251</v>
      </c>
      <c r="B247" s="22" t="s">
        <v>137</v>
      </c>
      <c r="C247" s="18">
        <v>167</v>
      </c>
      <c r="D247" s="18" t="s">
        <v>82</v>
      </c>
      <c r="E247" s="24" t="s">
        <v>252</v>
      </c>
      <c r="F247" s="58"/>
      <c r="G247" s="45">
        <v>3525</v>
      </c>
    </row>
    <row r="248" spans="1:7" x14ac:dyDescent="0.3">
      <c r="A248" s="42">
        <v>45251</v>
      </c>
      <c r="B248" s="22" t="s">
        <v>103</v>
      </c>
      <c r="C248" s="18" t="s">
        <v>379</v>
      </c>
      <c r="D248" s="18" t="s">
        <v>65</v>
      </c>
      <c r="E248" s="24" t="s">
        <v>217</v>
      </c>
      <c r="F248" s="58"/>
      <c r="G248" s="45">
        <v>13.799999999999999</v>
      </c>
    </row>
    <row r="249" spans="1:7" x14ac:dyDescent="0.3">
      <c r="A249" s="41">
        <v>45251</v>
      </c>
      <c r="B249" s="23" t="s">
        <v>108</v>
      </c>
      <c r="C249" s="36" t="s">
        <v>416</v>
      </c>
      <c r="D249" s="17" t="s">
        <v>85</v>
      </c>
      <c r="E249" s="34" t="s">
        <v>581</v>
      </c>
      <c r="F249" s="59"/>
      <c r="G249" s="45">
        <v>29545.64</v>
      </c>
    </row>
    <row r="250" spans="1:7" x14ac:dyDescent="0.3">
      <c r="A250" s="41">
        <v>45251</v>
      </c>
      <c r="B250" s="27" t="s">
        <v>153</v>
      </c>
      <c r="C250" s="37">
        <v>144928134112023</v>
      </c>
      <c r="D250" s="19" t="s">
        <v>72</v>
      </c>
      <c r="E250" s="34" t="s">
        <v>266</v>
      </c>
      <c r="F250" s="59"/>
      <c r="G250" s="45">
        <v>96.8</v>
      </c>
    </row>
    <row r="251" spans="1:7" x14ac:dyDescent="0.3">
      <c r="A251" s="40">
        <v>45252</v>
      </c>
      <c r="B251" s="21" t="s">
        <v>103</v>
      </c>
      <c r="C251" s="40" t="s">
        <v>377</v>
      </c>
      <c r="D251" s="17" t="s">
        <v>62</v>
      </c>
      <c r="E251" s="30" t="s">
        <v>204</v>
      </c>
      <c r="F251" s="44">
        <v>35976.730000000003</v>
      </c>
      <c r="G251" s="27"/>
    </row>
    <row r="252" spans="1:7" x14ac:dyDescent="0.3">
      <c r="A252" s="40">
        <v>45252</v>
      </c>
      <c r="B252" s="21" t="s">
        <v>103</v>
      </c>
      <c r="C252" s="40" t="s">
        <v>377</v>
      </c>
      <c r="D252" s="17" t="s">
        <v>62</v>
      </c>
      <c r="E252" s="30" t="s">
        <v>219</v>
      </c>
      <c r="F252" s="44">
        <v>14992.96</v>
      </c>
      <c r="G252" s="27"/>
    </row>
    <row r="253" spans="1:7" x14ac:dyDescent="0.3">
      <c r="A253" s="41">
        <v>45252</v>
      </c>
      <c r="B253" s="21" t="s">
        <v>164</v>
      </c>
      <c r="C253" s="36">
        <v>202300000000192</v>
      </c>
      <c r="D253" s="17" t="s">
        <v>86</v>
      </c>
      <c r="E253" s="30" t="s">
        <v>582</v>
      </c>
      <c r="F253" s="59"/>
      <c r="G253" s="45">
        <v>30631.93</v>
      </c>
    </row>
    <row r="254" spans="1:7" x14ac:dyDescent="0.3">
      <c r="A254" s="42">
        <v>45252</v>
      </c>
      <c r="B254" s="22" t="s">
        <v>103</v>
      </c>
      <c r="C254" s="18" t="s">
        <v>379</v>
      </c>
      <c r="D254" s="18" t="s">
        <v>65</v>
      </c>
      <c r="E254" s="24" t="s">
        <v>583</v>
      </c>
      <c r="F254" s="58"/>
      <c r="G254" s="45">
        <v>1</v>
      </c>
    </row>
    <row r="255" spans="1:7" x14ac:dyDescent="0.3">
      <c r="A255" s="42">
        <v>45252</v>
      </c>
      <c r="B255" s="22" t="s">
        <v>473</v>
      </c>
      <c r="C255" s="17" t="s">
        <v>382</v>
      </c>
      <c r="D255" s="18" t="s">
        <v>76</v>
      </c>
      <c r="E255" s="24" t="s">
        <v>584</v>
      </c>
      <c r="F255" s="58"/>
      <c r="G255" s="45">
        <v>44.77</v>
      </c>
    </row>
    <row r="256" spans="1:7" x14ac:dyDescent="0.3">
      <c r="A256" s="40">
        <v>45252</v>
      </c>
      <c r="B256" s="21" t="s">
        <v>152</v>
      </c>
      <c r="C256" s="36" t="s">
        <v>384</v>
      </c>
      <c r="D256" s="17" t="s">
        <v>63</v>
      </c>
      <c r="E256" s="30" t="s">
        <v>265</v>
      </c>
      <c r="F256" s="49"/>
      <c r="G256" s="49">
        <v>4729.1099999999997</v>
      </c>
    </row>
    <row r="257" spans="1:7" x14ac:dyDescent="0.3">
      <c r="A257" s="42">
        <v>45252</v>
      </c>
      <c r="B257" s="24" t="s">
        <v>585</v>
      </c>
      <c r="C257" s="17" t="s">
        <v>381</v>
      </c>
      <c r="D257" s="18" t="s">
        <v>76</v>
      </c>
      <c r="E257" s="24" t="s">
        <v>431</v>
      </c>
      <c r="F257" s="58"/>
      <c r="G257" s="45">
        <v>914.08</v>
      </c>
    </row>
    <row r="258" spans="1:7" x14ac:dyDescent="0.3">
      <c r="A258" s="42">
        <v>45252</v>
      </c>
      <c r="B258" s="22" t="s">
        <v>103</v>
      </c>
      <c r="C258" s="18" t="s">
        <v>379</v>
      </c>
      <c r="D258" s="18" t="s">
        <v>65</v>
      </c>
      <c r="E258" s="24" t="s">
        <v>217</v>
      </c>
      <c r="F258" s="58"/>
      <c r="G258" s="45">
        <v>2.2999999999999998</v>
      </c>
    </row>
    <row r="259" spans="1:7" x14ac:dyDescent="0.3">
      <c r="A259" s="43">
        <v>45252</v>
      </c>
      <c r="B259" s="22" t="s">
        <v>586</v>
      </c>
      <c r="C259" s="18">
        <v>5</v>
      </c>
      <c r="D259" s="18" t="s">
        <v>63</v>
      </c>
      <c r="E259" s="24" t="s">
        <v>587</v>
      </c>
      <c r="F259" s="49"/>
      <c r="G259" s="51">
        <v>550</v>
      </c>
    </row>
    <row r="260" spans="1:7" x14ac:dyDescent="0.3">
      <c r="A260" s="41">
        <v>45252</v>
      </c>
      <c r="B260" s="23" t="s">
        <v>157</v>
      </c>
      <c r="C260" s="36" t="s">
        <v>157</v>
      </c>
      <c r="D260" s="17" t="s">
        <v>85</v>
      </c>
      <c r="E260" s="34" t="s">
        <v>588</v>
      </c>
      <c r="F260" s="59"/>
      <c r="G260" s="45">
        <v>5603.6</v>
      </c>
    </row>
    <row r="261" spans="1:7" x14ac:dyDescent="0.3">
      <c r="A261" s="41">
        <v>45252</v>
      </c>
      <c r="B261" s="23" t="s">
        <v>157</v>
      </c>
      <c r="C261" s="36" t="s">
        <v>157</v>
      </c>
      <c r="D261" s="17" t="s">
        <v>85</v>
      </c>
      <c r="E261" s="34" t="s">
        <v>589</v>
      </c>
      <c r="F261" s="59"/>
      <c r="G261" s="45">
        <v>8493.9</v>
      </c>
    </row>
    <row r="262" spans="1:7" x14ac:dyDescent="0.3">
      <c r="A262" s="40">
        <v>45253</v>
      </c>
      <c r="B262" s="21" t="s">
        <v>103</v>
      </c>
      <c r="C262" s="40" t="s">
        <v>377</v>
      </c>
      <c r="D262" s="17" t="s">
        <v>62</v>
      </c>
      <c r="E262" s="30" t="s">
        <v>204</v>
      </c>
      <c r="F262" s="44">
        <v>16590.400000000001</v>
      </c>
      <c r="G262" s="27"/>
    </row>
    <row r="263" spans="1:7" x14ac:dyDescent="0.3">
      <c r="A263" s="41">
        <v>45253</v>
      </c>
      <c r="B263" s="21" t="s">
        <v>176</v>
      </c>
      <c r="C263" s="36">
        <v>9690337</v>
      </c>
      <c r="D263" s="17" t="s">
        <v>76</v>
      </c>
      <c r="E263" s="30" t="s">
        <v>590</v>
      </c>
      <c r="F263" s="59"/>
      <c r="G263" s="45">
        <v>6879.4</v>
      </c>
    </row>
    <row r="264" spans="1:7" x14ac:dyDescent="0.3">
      <c r="A264" s="42">
        <v>45253</v>
      </c>
      <c r="B264" s="22" t="s">
        <v>177</v>
      </c>
      <c r="C264" s="18">
        <v>8060916</v>
      </c>
      <c r="D264" s="18" t="s">
        <v>68</v>
      </c>
      <c r="E264" s="24" t="s">
        <v>251</v>
      </c>
      <c r="F264" s="58"/>
      <c r="G264" s="45">
        <v>1916.6</v>
      </c>
    </row>
    <row r="265" spans="1:7" ht="24" x14ac:dyDescent="0.3">
      <c r="A265" s="42">
        <v>45253</v>
      </c>
      <c r="B265" s="24" t="s">
        <v>591</v>
      </c>
      <c r="C265" s="17" t="s">
        <v>381</v>
      </c>
      <c r="D265" s="18" t="s">
        <v>76</v>
      </c>
      <c r="E265" s="24" t="s">
        <v>431</v>
      </c>
      <c r="F265" s="58"/>
      <c r="G265" s="45">
        <v>1123.22</v>
      </c>
    </row>
    <row r="266" spans="1:7" x14ac:dyDescent="0.3">
      <c r="A266" s="41">
        <v>45253</v>
      </c>
      <c r="B266" s="21" t="s">
        <v>201</v>
      </c>
      <c r="C266" s="36" t="s">
        <v>390</v>
      </c>
      <c r="D266" s="17" t="s">
        <v>76</v>
      </c>
      <c r="E266" s="30" t="s">
        <v>592</v>
      </c>
      <c r="F266" s="59"/>
      <c r="G266" s="45">
        <v>551.74</v>
      </c>
    </row>
    <row r="267" spans="1:7" x14ac:dyDescent="0.3">
      <c r="A267" s="42">
        <v>45253</v>
      </c>
      <c r="B267" s="22" t="s">
        <v>473</v>
      </c>
      <c r="C267" s="17" t="s">
        <v>382</v>
      </c>
      <c r="D267" s="18" t="s">
        <v>76</v>
      </c>
      <c r="E267" s="24" t="s">
        <v>593</v>
      </c>
      <c r="F267" s="58"/>
      <c r="G267" s="45">
        <v>74.02</v>
      </c>
    </row>
    <row r="268" spans="1:7" x14ac:dyDescent="0.3">
      <c r="A268" s="41">
        <v>45253</v>
      </c>
      <c r="B268" s="21" t="s">
        <v>201</v>
      </c>
      <c r="C268" s="36">
        <v>31987893</v>
      </c>
      <c r="D268" s="17" t="s">
        <v>93</v>
      </c>
      <c r="E268" s="30" t="s">
        <v>594</v>
      </c>
      <c r="F268" s="59"/>
      <c r="G268" s="45">
        <v>307.61</v>
      </c>
    </row>
    <row r="269" spans="1:7" x14ac:dyDescent="0.3">
      <c r="A269" s="42">
        <v>45253</v>
      </c>
      <c r="B269" s="22" t="s">
        <v>135</v>
      </c>
      <c r="C269" s="18">
        <v>3675</v>
      </c>
      <c r="D269" s="17" t="s">
        <v>66</v>
      </c>
      <c r="E269" s="24" t="s">
        <v>226</v>
      </c>
      <c r="F269" s="58"/>
      <c r="G269" s="45">
        <v>322</v>
      </c>
    </row>
    <row r="270" spans="1:7" x14ac:dyDescent="0.3">
      <c r="A270" s="42">
        <v>45253</v>
      </c>
      <c r="B270" s="22" t="s">
        <v>110</v>
      </c>
      <c r="C270" s="18">
        <v>152155</v>
      </c>
      <c r="D270" s="18" t="s">
        <v>78</v>
      </c>
      <c r="E270" s="24" t="s">
        <v>268</v>
      </c>
      <c r="F270" s="58"/>
      <c r="G270" s="45">
        <v>5412.51</v>
      </c>
    </row>
    <row r="271" spans="1:7" x14ac:dyDescent="0.3">
      <c r="A271" s="42">
        <v>45253</v>
      </c>
      <c r="B271" s="22" t="s">
        <v>103</v>
      </c>
      <c r="C271" s="18" t="s">
        <v>379</v>
      </c>
      <c r="D271" s="18" t="s">
        <v>65</v>
      </c>
      <c r="E271" s="24" t="s">
        <v>217</v>
      </c>
      <c r="F271" s="58"/>
      <c r="G271" s="45">
        <v>2.2999999999999998</v>
      </c>
    </row>
    <row r="272" spans="1:7" x14ac:dyDescent="0.3">
      <c r="A272" s="40">
        <v>45254</v>
      </c>
      <c r="B272" s="21" t="s">
        <v>103</v>
      </c>
      <c r="C272" s="40" t="s">
        <v>377</v>
      </c>
      <c r="D272" s="17" t="s">
        <v>62</v>
      </c>
      <c r="E272" s="30" t="s">
        <v>204</v>
      </c>
      <c r="F272" s="63">
        <v>157942.01999999999</v>
      </c>
      <c r="G272" s="27"/>
    </row>
    <row r="273" spans="1:7" x14ac:dyDescent="0.3">
      <c r="A273" s="40">
        <v>45254</v>
      </c>
      <c r="B273" s="21" t="s">
        <v>103</v>
      </c>
      <c r="C273" s="40" t="s">
        <v>377</v>
      </c>
      <c r="D273" s="17" t="s">
        <v>62</v>
      </c>
      <c r="E273" s="30" t="s">
        <v>595</v>
      </c>
      <c r="F273" s="63">
        <v>1825.23</v>
      </c>
      <c r="G273" s="27"/>
    </row>
    <row r="274" spans="1:7" x14ac:dyDescent="0.3">
      <c r="A274" s="40">
        <v>45254</v>
      </c>
      <c r="B274" s="21" t="s">
        <v>103</v>
      </c>
      <c r="C274" s="40" t="s">
        <v>377</v>
      </c>
      <c r="D274" s="17" t="s">
        <v>62</v>
      </c>
      <c r="E274" s="30" t="s">
        <v>596</v>
      </c>
      <c r="F274" s="63">
        <v>211.69</v>
      </c>
      <c r="G274" s="27"/>
    </row>
    <row r="275" spans="1:7" x14ac:dyDescent="0.3">
      <c r="A275" s="40">
        <v>45254</v>
      </c>
      <c r="B275" s="21" t="s">
        <v>103</v>
      </c>
      <c r="C275" s="40" t="s">
        <v>377</v>
      </c>
      <c r="D275" s="17" t="s">
        <v>62</v>
      </c>
      <c r="E275" s="30" t="s">
        <v>597</v>
      </c>
      <c r="F275" s="63">
        <v>3795.63</v>
      </c>
      <c r="G275" s="27"/>
    </row>
    <row r="276" spans="1:7" x14ac:dyDescent="0.3">
      <c r="A276" s="40">
        <v>45254</v>
      </c>
      <c r="B276" s="21" t="s">
        <v>103</v>
      </c>
      <c r="C276" s="40" t="s">
        <v>377</v>
      </c>
      <c r="D276" s="17" t="s">
        <v>62</v>
      </c>
      <c r="E276" s="30" t="s">
        <v>598</v>
      </c>
      <c r="F276" s="63">
        <v>27524.3</v>
      </c>
      <c r="G276" s="27"/>
    </row>
    <row r="277" spans="1:7" x14ac:dyDescent="0.3">
      <c r="A277" s="42">
        <v>45254</v>
      </c>
      <c r="B277" s="22" t="s">
        <v>135</v>
      </c>
      <c r="C277" s="18">
        <v>3678</v>
      </c>
      <c r="D277" s="17" t="s">
        <v>82</v>
      </c>
      <c r="E277" s="24" t="s">
        <v>252</v>
      </c>
      <c r="F277" s="58"/>
      <c r="G277" s="45">
        <v>885.15</v>
      </c>
    </row>
    <row r="278" spans="1:7" x14ac:dyDescent="0.3">
      <c r="A278" s="40">
        <v>45254</v>
      </c>
      <c r="B278" s="21" t="s">
        <v>192</v>
      </c>
      <c r="C278" s="36">
        <v>3400050</v>
      </c>
      <c r="D278" s="17" t="s">
        <v>100</v>
      </c>
      <c r="E278" s="30" t="s">
        <v>599</v>
      </c>
      <c r="F278" s="49"/>
      <c r="G278" s="45">
        <v>71436.05</v>
      </c>
    </row>
    <row r="279" spans="1:7" x14ac:dyDescent="0.3">
      <c r="A279" s="42">
        <v>45254</v>
      </c>
      <c r="B279" s="22" t="s">
        <v>473</v>
      </c>
      <c r="C279" s="17" t="s">
        <v>382</v>
      </c>
      <c r="D279" s="18" t="s">
        <v>76</v>
      </c>
      <c r="E279" s="24" t="s">
        <v>600</v>
      </c>
      <c r="F279" s="58"/>
      <c r="G279" s="45">
        <v>20306.919999999998</v>
      </c>
    </row>
    <row r="280" spans="1:7" x14ac:dyDescent="0.3">
      <c r="A280" s="41">
        <v>45254</v>
      </c>
      <c r="B280" s="21" t="s">
        <v>182</v>
      </c>
      <c r="C280" s="36">
        <v>60828992</v>
      </c>
      <c r="D280" s="17" t="s">
        <v>101</v>
      </c>
      <c r="E280" s="30" t="s">
        <v>601</v>
      </c>
      <c r="F280" s="59"/>
      <c r="G280" s="45">
        <v>15483.17</v>
      </c>
    </row>
    <row r="281" spans="1:7" x14ac:dyDescent="0.3">
      <c r="A281" s="40">
        <v>45254</v>
      </c>
      <c r="B281" s="21" t="s">
        <v>152</v>
      </c>
      <c r="C281" s="36" t="s">
        <v>384</v>
      </c>
      <c r="D281" s="17" t="s">
        <v>63</v>
      </c>
      <c r="E281" s="30" t="s">
        <v>265</v>
      </c>
      <c r="F281" s="49"/>
      <c r="G281" s="49">
        <v>1714.3</v>
      </c>
    </row>
    <row r="282" spans="1:7" x14ac:dyDescent="0.3">
      <c r="A282" s="41">
        <v>45254</v>
      </c>
      <c r="B282" s="21" t="s">
        <v>106</v>
      </c>
      <c r="C282" s="36">
        <v>962</v>
      </c>
      <c r="D282" s="17" t="s">
        <v>433</v>
      </c>
      <c r="E282" s="30" t="s">
        <v>602</v>
      </c>
      <c r="F282" s="59"/>
      <c r="G282" s="45">
        <v>13862.89</v>
      </c>
    </row>
    <row r="283" spans="1:7" x14ac:dyDescent="0.3">
      <c r="A283" s="40">
        <v>45254</v>
      </c>
      <c r="B283" s="23" t="s">
        <v>136</v>
      </c>
      <c r="C283" s="36">
        <v>732</v>
      </c>
      <c r="D283" s="18" t="s">
        <v>66</v>
      </c>
      <c r="E283" s="24" t="s">
        <v>226</v>
      </c>
      <c r="F283" s="49"/>
      <c r="G283" s="45">
        <v>440</v>
      </c>
    </row>
    <row r="284" spans="1:7" x14ac:dyDescent="0.3">
      <c r="A284" s="40">
        <v>45254</v>
      </c>
      <c r="B284" s="23" t="s">
        <v>136</v>
      </c>
      <c r="C284" s="36">
        <v>730</v>
      </c>
      <c r="D284" s="18" t="s">
        <v>82</v>
      </c>
      <c r="E284" s="24" t="s">
        <v>252</v>
      </c>
      <c r="F284" s="49"/>
      <c r="G284" s="45">
        <v>142.6</v>
      </c>
    </row>
    <row r="285" spans="1:7" x14ac:dyDescent="0.3">
      <c r="A285" s="42">
        <v>45254</v>
      </c>
      <c r="B285" s="24" t="s">
        <v>603</v>
      </c>
      <c r="C285" s="17" t="s">
        <v>381</v>
      </c>
      <c r="D285" s="18" t="s">
        <v>76</v>
      </c>
      <c r="E285" s="24" t="s">
        <v>431</v>
      </c>
      <c r="F285" s="58"/>
      <c r="G285" s="45">
        <v>4059.15</v>
      </c>
    </row>
    <row r="286" spans="1:7" x14ac:dyDescent="0.3">
      <c r="A286" s="42">
        <v>45254</v>
      </c>
      <c r="B286" s="24" t="s">
        <v>604</v>
      </c>
      <c r="C286" s="17" t="s">
        <v>381</v>
      </c>
      <c r="D286" s="18" t="s">
        <v>76</v>
      </c>
      <c r="E286" s="24" t="s">
        <v>431</v>
      </c>
      <c r="F286" s="58"/>
      <c r="G286" s="45">
        <v>31242.06</v>
      </c>
    </row>
    <row r="287" spans="1:7" x14ac:dyDescent="0.3">
      <c r="A287" s="43">
        <v>45254</v>
      </c>
      <c r="B287" s="22" t="s">
        <v>196</v>
      </c>
      <c r="C287" s="18">
        <v>1911</v>
      </c>
      <c r="D287" s="18" t="s">
        <v>66</v>
      </c>
      <c r="E287" s="24" t="s">
        <v>226</v>
      </c>
      <c r="F287" s="62"/>
      <c r="G287" s="45">
        <v>720</v>
      </c>
    </row>
    <row r="288" spans="1:7" x14ac:dyDescent="0.3">
      <c r="A288" s="43">
        <v>45254</v>
      </c>
      <c r="B288" s="22" t="s">
        <v>196</v>
      </c>
      <c r="C288" s="18">
        <v>1899</v>
      </c>
      <c r="D288" s="18" t="s">
        <v>66</v>
      </c>
      <c r="E288" s="24" t="s">
        <v>226</v>
      </c>
      <c r="F288" s="62"/>
      <c r="G288" s="45">
        <v>3726.2</v>
      </c>
    </row>
    <row r="289" spans="1:7" x14ac:dyDescent="0.3">
      <c r="A289" s="43">
        <v>45254</v>
      </c>
      <c r="B289" s="22" t="s">
        <v>196</v>
      </c>
      <c r="C289" s="18">
        <v>1884</v>
      </c>
      <c r="D289" s="18" t="s">
        <v>66</v>
      </c>
      <c r="E289" s="24" t="s">
        <v>226</v>
      </c>
      <c r="F289" s="62"/>
      <c r="G289" s="45">
        <v>3850</v>
      </c>
    </row>
    <row r="290" spans="1:7" x14ac:dyDescent="0.3">
      <c r="A290" s="43">
        <v>45254</v>
      </c>
      <c r="B290" s="22" t="s">
        <v>196</v>
      </c>
      <c r="C290" s="18">
        <v>1932</v>
      </c>
      <c r="D290" s="18" t="s">
        <v>82</v>
      </c>
      <c r="E290" s="24" t="s">
        <v>252</v>
      </c>
      <c r="F290" s="62"/>
      <c r="G290" s="45">
        <v>3825</v>
      </c>
    </row>
    <row r="291" spans="1:7" x14ac:dyDescent="0.3">
      <c r="A291" s="41">
        <v>45254</v>
      </c>
      <c r="B291" s="22" t="s">
        <v>107</v>
      </c>
      <c r="C291" s="36">
        <v>5501</v>
      </c>
      <c r="D291" s="17" t="s">
        <v>82</v>
      </c>
      <c r="E291" s="24" t="s">
        <v>252</v>
      </c>
      <c r="F291" s="59"/>
      <c r="G291" s="45">
        <v>1536.88</v>
      </c>
    </row>
    <row r="292" spans="1:7" x14ac:dyDescent="0.3">
      <c r="A292" s="43">
        <v>45254</v>
      </c>
      <c r="B292" s="22" t="s">
        <v>196</v>
      </c>
      <c r="C292" s="18">
        <v>1876</v>
      </c>
      <c r="D292" s="18" t="s">
        <v>66</v>
      </c>
      <c r="E292" s="24" t="s">
        <v>226</v>
      </c>
      <c r="F292" s="62"/>
      <c r="G292" s="45">
        <v>3718.4</v>
      </c>
    </row>
    <row r="293" spans="1:7" x14ac:dyDescent="0.3">
      <c r="A293" s="41">
        <v>45254</v>
      </c>
      <c r="B293" s="21" t="s">
        <v>107</v>
      </c>
      <c r="C293" s="36">
        <v>5497</v>
      </c>
      <c r="D293" s="17" t="s">
        <v>66</v>
      </c>
      <c r="E293" s="24" t="s">
        <v>365</v>
      </c>
      <c r="F293" s="59"/>
      <c r="G293" s="45">
        <v>1434.8</v>
      </c>
    </row>
    <row r="294" spans="1:7" x14ac:dyDescent="0.3">
      <c r="A294" s="41">
        <v>45254</v>
      </c>
      <c r="B294" s="21" t="s">
        <v>190</v>
      </c>
      <c r="C294" s="36">
        <v>224</v>
      </c>
      <c r="D294" s="19" t="s">
        <v>74</v>
      </c>
      <c r="E294" s="34" t="s">
        <v>605</v>
      </c>
      <c r="F294" s="61"/>
      <c r="G294" s="45">
        <v>7460</v>
      </c>
    </row>
    <row r="295" spans="1:7" x14ac:dyDescent="0.3">
      <c r="A295" s="43">
        <v>45254</v>
      </c>
      <c r="B295" s="26" t="s">
        <v>195</v>
      </c>
      <c r="C295" s="17">
        <v>608</v>
      </c>
      <c r="D295" s="18" t="s">
        <v>66</v>
      </c>
      <c r="E295" s="24" t="s">
        <v>226</v>
      </c>
      <c r="F295" s="62"/>
      <c r="G295" s="45">
        <v>2490</v>
      </c>
    </row>
    <row r="296" spans="1:7" x14ac:dyDescent="0.3">
      <c r="A296" s="43">
        <v>45254</v>
      </c>
      <c r="B296" s="26" t="s">
        <v>195</v>
      </c>
      <c r="C296" s="17">
        <v>610</v>
      </c>
      <c r="D296" s="18" t="s">
        <v>68</v>
      </c>
      <c r="E296" s="24" t="s">
        <v>251</v>
      </c>
      <c r="F296" s="62"/>
      <c r="G296" s="45">
        <v>1230</v>
      </c>
    </row>
    <row r="297" spans="1:7" x14ac:dyDescent="0.3">
      <c r="A297" s="43">
        <v>45254</v>
      </c>
      <c r="B297" s="26" t="s">
        <v>195</v>
      </c>
      <c r="C297" s="17">
        <v>609</v>
      </c>
      <c r="D297" s="18" t="s">
        <v>68</v>
      </c>
      <c r="E297" s="24" t="s">
        <v>251</v>
      </c>
      <c r="F297" s="62"/>
      <c r="G297" s="45">
        <v>1710</v>
      </c>
    </row>
    <row r="298" spans="1:7" x14ac:dyDescent="0.3">
      <c r="A298" s="42">
        <v>45254</v>
      </c>
      <c r="B298" s="22" t="s">
        <v>103</v>
      </c>
      <c r="C298" s="18" t="s">
        <v>379</v>
      </c>
      <c r="D298" s="18" t="s">
        <v>65</v>
      </c>
      <c r="E298" s="24" t="s">
        <v>217</v>
      </c>
      <c r="F298" s="58"/>
      <c r="G298" s="45">
        <v>25.299999999999997</v>
      </c>
    </row>
    <row r="299" spans="1:7" x14ac:dyDescent="0.3">
      <c r="A299" s="40">
        <v>45257</v>
      </c>
      <c r="B299" s="21" t="s">
        <v>103</v>
      </c>
      <c r="C299" s="40" t="s">
        <v>377</v>
      </c>
      <c r="D299" s="17" t="s">
        <v>62</v>
      </c>
      <c r="E299" s="30" t="s">
        <v>204</v>
      </c>
      <c r="F299" s="44">
        <v>809.64</v>
      </c>
      <c r="G299" s="27"/>
    </row>
    <row r="300" spans="1:7" x14ac:dyDescent="0.3">
      <c r="A300" s="43">
        <v>45257</v>
      </c>
      <c r="B300" s="22" t="s">
        <v>176</v>
      </c>
      <c r="C300" s="66" t="s">
        <v>579</v>
      </c>
      <c r="D300" s="18" t="s">
        <v>76</v>
      </c>
      <c r="E300" s="24" t="s">
        <v>606</v>
      </c>
      <c r="F300" s="49"/>
      <c r="G300" s="45">
        <v>807.34</v>
      </c>
    </row>
    <row r="301" spans="1:7" x14ac:dyDescent="0.3">
      <c r="A301" s="42">
        <v>45257</v>
      </c>
      <c r="B301" s="22" t="s">
        <v>103</v>
      </c>
      <c r="C301" s="18" t="s">
        <v>379</v>
      </c>
      <c r="D301" s="18" t="s">
        <v>65</v>
      </c>
      <c r="E301" s="24" t="s">
        <v>217</v>
      </c>
      <c r="F301" s="58"/>
      <c r="G301" s="45">
        <v>2.2999999999999998</v>
      </c>
    </row>
    <row r="302" spans="1:7" x14ac:dyDescent="0.3">
      <c r="A302" s="40">
        <v>45258</v>
      </c>
      <c r="B302" s="21" t="s">
        <v>103</v>
      </c>
      <c r="C302" s="40" t="s">
        <v>377</v>
      </c>
      <c r="D302" s="17" t="s">
        <v>62</v>
      </c>
      <c r="E302" s="30" t="s">
        <v>607</v>
      </c>
      <c r="F302" s="44">
        <v>18481.689999999999</v>
      </c>
      <c r="G302" s="27"/>
    </row>
    <row r="303" spans="1:7" x14ac:dyDescent="0.3">
      <c r="A303" s="40">
        <v>45258</v>
      </c>
      <c r="B303" s="21" t="s">
        <v>103</v>
      </c>
      <c r="C303" s="40" t="s">
        <v>377</v>
      </c>
      <c r="D303" s="17" t="s">
        <v>62</v>
      </c>
      <c r="E303" s="30" t="s">
        <v>608</v>
      </c>
      <c r="F303" s="44">
        <v>1</v>
      </c>
      <c r="G303" s="27"/>
    </row>
    <row r="304" spans="1:7" x14ac:dyDescent="0.3">
      <c r="A304" s="42">
        <v>45258</v>
      </c>
      <c r="B304" s="22" t="s">
        <v>103</v>
      </c>
      <c r="C304" s="18" t="s">
        <v>379</v>
      </c>
      <c r="D304" s="18" t="s">
        <v>65</v>
      </c>
      <c r="E304" s="24" t="s">
        <v>285</v>
      </c>
      <c r="F304" s="58"/>
      <c r="G304" s="45">
        <v>16888.990000000002</v>
      </c>
    </row>
    <row r="305" spans="1:7" x14ac:dyDescent="0.3">
      <c r="A305" s="43">
        <v>45258</v>
      </c>
      <c r="B305" s="22" t="s">
        <v>196</v>
      </c>
      <c r="C305" s="18">
        <v>1933</v>
      </c>
      <c r="D305" s="18" t="s">
        <v>66</v>
      </c>
      <c r="E305" s="24" t="s">
        <v>226</v>
      </c>
      <c r="F305" s="62"/>
      <c r="G305" s="45">
        <v>66.400000000000006</v>
      </c>
    </row>
    <row r="306" spans="1:7" x14ac:dyDescent="0.3">
      <c r="A306" s="42">
        <v>45258</v>
      </c>
      <c r="B306" s="22" t="s">
        <v>135</v>
      </c>
      <c r="C306" s="18">
        <v>3684</v>
      </c>
      <c r="D306" s="17" t="s">
        <v>66</v>
      </c>
      <c r="E306" s="24" t="s">
        <v>226</v>
      </c>
      <c r="F306" s="58"/>
      <c r="G306" s="45">
        <v>1025</v>
      </c>
    </row>
    <row r="307" spans="1:7" x14ac:dyDescent="0.3">
      <c r="A307" s="42">
        <v>45258</v>
      </c>
      <c r="B307" s="22" t="s">
        <v>135</v>
      </c>
      <c r="C307" s="18">
        <v>3683</v>
      </c>
      <c r="D307" s="17" t="s">
        <v>66</v>
      </c>
      <c r="E307" s="24" t="s">
        <v>609</v>
      </c>
      <c r="F307" s="58"/>
      <c r="G307" s="45">
        <v>500</v>
      </c>
    </row>
    <row r="308" spans="1:7" x14ac:dyDescent="0.3">
      <c r="A308" s="42">
        <v>45258</v>
      </c>
      <c r="B308" s="22" t="s">
        <v>103</v>
      </c>
      <c r="C308" s="18" t="s">
        <v>379</v>
      </c>
      <c r="D308" s="18" t="s">
        <v>65</v>
      </c>
      <c r="E308" s="24" t="s">
        <v>217</v>
      </c>
      <c r="F308" s="58"/>
      <c r="G308" s="45">
        <v>2.2999999999999998</v>
      </c>
    </row>
    <row r="309" spans="1:7" x14ac:dyDescent="0.3">
      <c r="A309" s="40">
        <v>45259</v>
      </c>
      <c r="B309" s="21" t="s">
        <v>103</v>
      </c>
      <c r="C309" s="40" t="s">
        <v>377</v>
      </c>
      <c r="D309" s="17" t="s">
        <v>62</v>
      </c>
      <c r="E309" s="30" t="s">
        <v>204</v>
      </c>
      <c r="F309" s="44">
        <v>6629.91</v>
      </c>
      <c r="G309" s="27"/>
    </row>
    <row r="310" spans="1:7" x14ac:dyDescent="0.3">
      <c r="A310" s="40">
        <v>45259</v>
      </c>
      <c r="B310" s="21" t="s">
        <v>103</v>
      </c>
      <c r="C310" s="40" t="s">
        <v>377</v>
      </c>
      <c r="D310" s="17" t="s">
        <v>62</v>
      </c>
      <c r="E310" s="30" t="s">
        <v>610</v>
      </c>
      <c r="F310" s="44">
        <v>52663.49</v>
      </c>
      <c r="G310" s="27"/>
    </row>
    <row r="311" spans="1:7" x14ac:dyDescent="0.3">
      <c r="A311" s="41">
        <v>45259</v>
      </c>
      <c r="B311" s="23" t="s">
        <v>157</v>
      </c>
      <c r="C311" s="36" t="s">
        <v>157</v>
      </c>
      <c r="D311" s="17" t="s">
        <v>85</v>
      </c>
      <c r="E311" s="34" t="s">
        <v>267</v>
      </c>
      <c r="F311" s="59"/>
      <c r="G311" s="45">
        <v>52663.49</v>
      </c>
    </row>
    <row r="312" spans="1:7" x14ac:dyDescent="0.3">
      <c r="A312" s="42">
        <v>45259</v>
      </c>
      <c r="B312" s="22" t="s">
        <v>174</v>
      </c>
      <c r="C312" s="18">
        <v>3365</v>
      </c>
      <c r="D312" s="17" t="s">
        <v>91</v>
      </c>
      <c r="E312" s="24" t="s">
        <v>286</v>
      </c>
      <c r="F312" s="58"/>
      <c r="G312" s="45">
        <v>551.99</v>
      </c>
    </row>
    <row r="313" spans="1:7" x14ac:dyDescent="0.3">
      <c r="A313" s="42">
        <v>45259</v>
      </c>
      <c r="B313" s="22" t="s">
        <v>110</v>
      </c>
      <c r="C313" s="18">
        <v>453248</v>
      </c>
      <c r="D313" s="18" t="s">
        <v>83</v>
      </c>
      <c r="E313" s="24" t="s">
        <v>216</v>
      </c>
      <c r="F313" s="58"/>
      <c r="G313" s="45">
        <v>122.5</v>
      </c>
    </row>
    <row r="314" spans="1:7" x14ac:dyDescent="0.3">
      <c r="A314" s="42">
        <v>45259</v>
      </c>
      <c r="B314" s="22" t="s">
        <v>103</v>
      </c>
      <c r="C314" s="18" t="s">
        <v>379</v>
      </c>
      <c r="D314" s="18" t="s">
        <v>65</v>
      </c>
      <c r="E314" s="24" t="s">
        <v>208</v>
      </c>
      <c r="F314" s="58"/>
      <c r="G314" s="45">
        <v>4.28</v>
      </c>
    </row>
    <row r="315" spans="1:7" x14ac:dyDescent="0.3">
      <c r="A315" s="41">
        <v>45259</v>
      </c>
      <c r="B315" s="22" t="s">
        <v>107</v>
      </c>
      <c r="C315" s="36">
        <v>40</v>
      </c>
      <c r="D315" s="17" t="s">
        <v>78</v>
      </c>
      <c r="E315" s="24" t="s">
        <v>611</v>
      </c>
      <c r="F315" s="59"/>
      <c r="G315" s="45">
        <v>5948.84</v>
      </c>
    </row>
    <row r="316" spans="1:7" x14ac:dyDescent="0.3">
      <c r="A316" s="42">
        <v>45259</v>
      </c>
      <c r="B316" s="22" t="s">
        <v>103</v>
      </c>
      <c r="C316" s="18" t="s">
        <v>379</v>
      </c>
      <c r="D316" s="18" t="s">
        <v>65</v>
      </c>
      <c r="E316" s="24" t="s">
        <v>217</v>
      </c>
      <c r="F316" s="58"/>
      <c r="G316" s="45">
        <v>2.2999999999999998</v>
      </c>
    </row>
    <row r="317" spans="1:7" x14ac:dyDescent="0.3">
      <c r="A317" s="40">
        <v>45260</v>
      </c>
      <c r="B317" s="21" t="s">
        <v>103</v>
      </c>
      <c r="C317" s="40" t="s">
        <v>377</v>
      </c>
      <c r="D317" s="17" t="s">
        <v>62</v>
      </c>
      <c r="E317" s="30" t="s">
        <v>359</v>
      </c>
      <c r="F317" s="44">
        <v>10259.129999999999</v>
      </c>
      <c r="G317" s="27"/>
    </row>
    <row r="318" spans="1:7" x14ac:dyDescent="0.3">
      <c r="A318" s="40">
        <v>45260</v>
      </c>
      <c r="B318" s="21" t="s">
        <v>103</v>
      </c>
      <c r="C318" s="40" t="s">
        <v>377</v>
      </c>
      <c r="D318" s="17" t="s">
        <v>62</v>
      </c>
      <c r="E318" s="30" t="s">
        <v>612</v>
      </c>
      <c r="F318" s="44">
        <v>277052.13</v>
      </c>
      <c r="G318" s="27"/>
    </row>
    <row r="319" spans="1:7" x14ac:dyDescent="0.3">
      <c r="A319" s="40">
        <v>45260</v>
      </c>
      <c r="B319" s="21" t="s">
        <v>103</v>
      </c>
      <c r="C319" s="40" t="s">
        <v>377</v>
      </c>
      <c r="D319" s="17" t="s">
        <v>62</v>
      </c>
      <c r="E319" s="30" t="s">
        <v>613</v>
      </c>
      <c r="F319" s="44">
        <v>72715.98</v>
      </c>
      <c r="G319" s="27"/>
    </row>
    <row r="320" spans="1:7" x14ac:dyDescent="0.3">
      <c r="A320" s="40">
        <v>45260</v>
      </c>
      <c r="B320" s="21" t="s">
        <v>103</v>
      </c>
      <c r="C320" s="40" t="s">
        <v>377</v>
      </c>
      <c r="D320" s="17" t="s">
        <v>62</v>
      </c>
      <c r="E320" s="30" t="s">
        <v>613</v>
      </c>
      <c r="F320" s="44">
        <v>737417.9</v>
      </c>
      <c r="G320" s="27"/>
    </row>
    <row r="321" spans="1:7" x14ac:dyDescent="0.3">
      <c r="A321" s="41">
        <v>45260</v>
      </c>
      <c r="B321" s="23" t="s">
        <v>108</v>
      </c>
      <c r="C321" s="36" t="s">
        <v>416</v>
      </c>
      <c r="D321" s="17" t="s">
        <v>67</v>
      </c>
      <c r="E321" s="30" t="s">
        <v>614</v>
      </c>
      <c r="F321" s="59"/>
      <c r="G321" s="45">
        <v>810133.88</v>
      </c>
    </row>
    <row r="322" spans="1:7" x14ac:dyDescent="0.3">
      <c r="A322" s="40">
        <v>45260</v>
      </c>
      <c r="B322" s="22" t="s">
        <v>615</v>
      </c>
      <c r="C322" s="18">
        <v>230464482</v>
      </c>
      <c r="D322" s="18" t="s">
        <v>63</v>
      </c>
      <c r="E322" s="24" t="s">
        <v>616</v>
      </c>
      <c r="F322" s="49"/>
      <c r="G322" s="45">
        <v>696.54</v>
      </c>
    </row>
    <row r="323" spans="1:7" x14ac:dyDescent="0.3">
      <c r="A323" s="40">
        <v>45260</v>
      </c>
      <c r="B323" s="22" t="s">
        <v>615</v>
      </c>
      <c r="C323" s="18">
        <v>230464489</v>
      </c>
      <c r="D323" s="18" t="s">
        <v>63</v>
      </c>
      <c r="E323" s="24" t="s">
        <v>617</v>
      </c>
      <c r="F323" s="49"/>
      <c r="G323" s="45">
        <v>696.54</v>
      </c>
    </row>
    <row r="324" spans="1:7" x14ac:dyDescent="0.3">
      <c r="A324" s="41">
        <v>45260</v>
      </c>
      <c r="B324" s="23" t="s">
        <v>618</v>
      </c>
      <c r="C324" s="36">
        <v>79722</v>
      </c>
      <c r="D324" s="17" t="s">
        <v>78</v>
      </c>
      <c r="E324" s="30" t="s">
        <v>619</v>
      </c>
      <c r="F324" s="59"/>
      <c r="G324" s="45">
        <v>1288</v>
      </c>
    </row>
    <row r="325" spans="1:7" x14ac:dyDescent="0.3">
      <c r="A325" s="42">
        <v>45260</v>
      </c>
      <c r="B325" s="22" t="s">
        <v>103</v>
      </c>
      <c r="C325" s="18" t="s">
        <v>379</v>
      </c>
      <c r="D325" s="18" t="s">
        <v>65</v>
      </c>
      <c r="E325" s="24" t="s">
        <v>208</v>
      </c>
      <c r="F325" s="58"/>
      <c r="G325" s="45">
        <v>83.46</v>
      </c>
    </row>
    <row r="326" spans="1:7" x14ac:dyDescent="0.3">
      <c r="A326" s="40">
        <v>45260</v>
      </c>
      <c r="B326" s="21" t="s">
        <v>201</v>
      </c>
      <c r="C326" s="36" t="s">
        <v>390</v>
      </c>
      <c r="D326" s="17" t="s">
        <v>93</v>
      </c>
      <c r="E326" s="30" t="s">
        <v>620</v>
      </c>
      <c r="F326" s="49"/>
      <c r="G326" s="45">
        <v>33728.51</v>
      </c>
    </row>
    <row r="327" spans="1:7" x14ac:dyDescent="0.3">
      <c r="A327" s="40">
        <v>45260</v>
      </c>
      <c r="B327" s="21" t="s">
        <v>201</v>
      </c>
      <c r="C327" s="36">
        <v>2541099</v>
      </c>
      <c r="D327" s="17" t="s">
        <v>93</v>
      </c>
      <c r="E327" s="30" t="s">
        <v>621</v>
      </c>
      <c r="F327" s="49"/>
      <c r="G327" s="45">
        <v>51324.53</v>
      </c>
    </row>
    <row r="328" spans="1:7" x14ac:dyDescent="0.3">
      <c r="A328" s="41">
        <v>45260</v>
      </c>
      <c r="B328" s="21" t="s">
        <v>182</v>
      </c>
      <c r="C328" s="36">
        <v>18211253</v>
      </c>
      <c r="D328" s="17" t="s">
        <v>97</v>
      </c>
      <c r="E328" s="30" t="s">
        <v>622</v>
      </c>
      <c r="F328" s="49"/>
      <c r="G328" s="45">
        <v>2282.0499999999997</v>
      </c>
    </row>
    <row r="329" spans="1:7" x14ac:dyDescent="0.3">
      <c r="A329" s="41">
        <v>45260</v>
      </c>
      <c r="B329" s="21" t="s">
        <v>182</v>
      </c>
      <c r="C329" s="17">
        <v>25623513</v>
      </c>
      <c r="D329" s="17" t="s">
        <v>102</v>
      </c>
      <c r="E329" s="30" t="s">
        <v>623</v>
      </c>
      <c r="F329" s="49"/>
      <c r="G329" s="45">
        <v>44649.86</v>
      </c>
    </row>
    <row r="330" spans="1:7" x14ac:dyDescent="0.3">
      <c r="A330" s="41">
        <v>45260</v>
      </c>
      <c r="B330" s="21" t="s">
        <v>182</v>
      </c>
      <c r="C330" s="36">
        <v>18265850</v>
      </c>
      <c r="D330" s="17" t="s">
        <v>96</v>
      </c>
      <c r="E330" s="30" t="s">
        <v>624</v>
      </c>
      <c r="F330" s="49"/>
      <c r="G330" s="45">
        <v>736.1400000000001</v>
      </c>
    </row>
    <row r="331" spans="1:7" x14ac:dyDescent="0.3">
      <c r="A331" s="41">
        <v>45260</v>
      </c>
      <c r="B331" s="21" t="s">
        <v>182</v>
      </c>
      <c r="C331" s="36">
        <v>25489718</v>
      </c>
      <c r="D331" s="17" t="s">
        <v>93</v>
      </c>
      <c r="E331" s="30" t="s">
        <v>625</v>
      </c>
      <c r="F331" s="49"/>
      <c r="G331" s="45">
        <v>111783.67</v>
      </c>
    </row>
    <row r="332" spans="1:7" ht="24" x14ac:dyDescent="0.3">
      <c r="A332" s="42">
        <v>45260</v>
      </c>
      <c r="B332" s="24" t="s">
        <v>626</v>
      </c>
      <c r="C332" s="17" t="s">
        <v>381</v>
      </c>
      <c r="D332" s="18" t="s">
        <v>76</v>
      </c>
      <c r="E332" s="24" t="s">
        <v>431</v>
      </c>
      <c r="F332" s="49"/>
      <c r="G332" s="45">
        <v>175.47</v>
      </c>
    </row>
    <row r="333" spans="1:7" x14ac:dyDescent="0.3">
      <c r="A333" s="40">
        <v>45260</v>
      </c>
      <c r="B333" s="21" t="s">
        <v>182</v>
      </c>
      <c r="C333" s="36">
        <v>80918</v>
      </c>
      <c r="D333" s="17" t="s">
        <v>102</v>
      </c>
      <c r="E333" s="30" t="s">
        <v>627</v>
      </c>
      <c r="F333" s="49"/>
      <c r="G333" s="45">
        <v>1442.92</v>
      </c>
    </row>
    <row r="334" spans="1:7" x14ac:dyDescent="0.3">
      <c r="A334" s="40">
        <v>45260</v>
      </c>
      <c r="B334" s="21" t="s">
        <v>182</v>
      </c>
      <c r="C334" s="17">
        <v>848122</v>
      </c>
      <c r="D334" s="17" t="s">
        <v>93</v>
      </c>
      <c r="E334" s="30" t="s">
        <v>628</v>
      </c>
      <c r="F334" s="49"/>
      <c r="G334" s="45">
        <v>38423.57</v>
      </c>
    </row>
    <row r="335" spans="1:7" x14ac:dyDescent="0.3">
      <c r="A335" s="67"/>
      <c r="B335" s="68"/>
      <c r="C335" s="67"/>
      <c r="D335" s="67"/>
      <c r="E335" s="69" t="s">
        <v>0</v>
      </c>
      <c r="F335" s="70">
        <f>SUM(F3:F334)</f>
        <v>13594349.040000005</v>
      </c>
      <c r="G335" s="70">
        <f>SUM(G3:G334)</f>
        <v>13594349.040000005</v>
      </c>
    </row>
  </sheetData>
  <sheetProtection algorithmName="SHA-512" hashValue="b2pkXH3HVf6/fGnw48CvC8XdPNbjZz52xKkrNOu7saRcsyI7jc7Pfx5FHOe7V7ZJ2rNTbxjvD1xPukWonMUU+w==" saltValue="rrciiM29lB3iHapEp01VDQ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F2" name="Intervalo1_14_18_1"/>
    <protectedRange algorithmName="SHA-512" hashValue="SOYoXHnsd8H3JMwtnN8n0SDMvJLW8NUH3c7N9U/C2WTm7adtKrHc9Rw5AhcK1dwRMld7kJZ5o3zpwjKqrnC6rw==" saltValue="9sV1nF7wJ5XLhLyfByHakQ==" spinCount="100000" sqref="A2" name="Intervalo1_9_12"/>
    <protectedRange algorithmName="SHA-512" hashValue="BIECXXLQTeZJOx05FhxNMY6bX0FG7L8BpAjO3Hk073tMf1ubRNMfSRBsBwOVM9WAG5vzoeJK9zi73lb6vrANVA==" saltValue="YhRx49mkr4bYm3ZTPTnjcg==" spinCount="100000" sqref="A5:F5" name="Intervalo1_2"/>
    <protectedRange algorithmName="SHA-512" hashValue="BIECXXLQTeZJOx05FhxNMY6bX0FG7L8BpAjO3Hk073tMf1ubRNMfSRBsBwOVM9WAG5vzoeJK9zi73lb6vrANVA==" saltValue="YhRx49mkr4bYm3ZTPTnjcg==" spinCount="100000" sqref="A6:F7" name="Intervalo1_3"/>
    <protectedRange algorithmName="SHA-512" hashValue="nJCPMKKPbQe6/ha4iPpgDvsehmgBQOKJ/8YB5Oj66Xa1HSaMdEySI9MA2i7F3wvMOIhzJpsg48H1o311Buf3qA==" saltValue="Z3UMDN8w5bylweDrohUzTQ==" spinCount="100000" sqref="G6:G7" name="Intervalo1_1_3_1"/>
    <protectedRange algorithmName="SHA-512" hashValue="BIECXXLQTeZJOx05FhxNMY6bX0FG7L8BpAjO3Hk073tMf1ubRNMfSRBsBwOVM9WAG5vzoeJK9zi73lb6vrANVA==" saltValue="YhRx49mkr4bYm3ZTPTnjcg==" spinCount="100000" sqref="A8:F8" name="Intervalo1_4"/>
    <protectedRange algorithmName="SHA-512" hashValue="nJCPMKKPbQe6/ha4iPpgDvsehmgBQOKJ/8YB5Oj66Xa1HSaMdEySI9MA2i7F3wvMOIhzJpsg48H1o311Buf3qA==" saltValue="Z3UMDN8w5bylweDrohUzTQ==" spinCount="100000" sqref="G8" name="Intervalo1_1_3_2"/>
    <protectedRange algorithmName="SHA-512" hashValue="BIECXXLQTeZJOx05FhxNMY6bX0FG7L8BpAjO3Hk073tMf1ubRNMfSRBsBwOVM9WAG5vzoeJK9zi73lb6vrANVA==" saltValue="YhRx49mkr4bYm3ZTPTnjcg==" spinCount="100000" sqref="A9:G9" name="Intervalo1_5"/>
    <protectedRange algorithmName="SHA-512" hashValue="BIECXXLQTeZJOx05FhxNMY6bX0FG7L8BpAjO3Hk073tMf1ubRNMfSRBsBwOVM9WAG5vzoeJK9zi73lb6vrANVA==" saltValue="YhRx49mkr4bYm3ZTPTnjcg==" spinCount="100000" sqref="A10:G10" name="Intervalo1_6"/>
    <protectedRange algorithmName="SHA-512" hashValue="BIECXXLQTeZJOx05FhxNMY6bX0FG7L8BpAjO3Hk073tMf1ubRNMfSRBsBwOVM9WAG5vzoeJK9zi73lb6vrANVA==" saltValue="YhRx49mkr4bYm3ZTPTnjcg==" spinCount="100000" sqref="A11:F11" name="Intervalo1_7"/>
    <protectedRange algorithmName="SHA-512" hashValue="nJCPMKKPbQe6/ha4iPpgDvsehmgBQOKJ/8YB5Oj66Xa1HSaMdEySI9MA2i7F3wvMOIhzJpsg48H1o311Buf3qA==" saltValue="Z3UMDN8w5bylweDrohUzTQ==" spinCount="100000" sqref="G11" name="Intervalo1_1_3_3"/>
    <protectedRange algorithmName="SHA-512" hashValue="BIECXXLQTeZJOx05FhxNMY6bX0FG7L8BpAjO3Hk073tMf1ubRNMfSRBsBwOVM9WAG5vzoeJK9zi73lb6vrANVA==" saltValue="YhRx49mkr4bYm3ZTPTnjcg==" spinCount="100000" sqref="F14 A12:E14 F12:G13" name="Intervalo1_8"/>
    <protectedRange algorithmName="SHA-512" hashValue="nJCPMKKPbQe6/ha4iPpgDvsehmgBQOKJ/8YB5Oj66Xa1HSaMdEySI9MA2i7F3wvMOIhzJpsg48H1o311Buf3qA==" saltValue="Z3UMDN8w5bylweDrohUzTQ==" spinCount="100000" sqref="G14" name="Intervalo1_1_3_4"/>
    <protectedRange algorithmName="SHA-512" hashValue="BIECXXLQTeZJOx05FhxNMY6bX0FG7L8BpAjO3Hk073tMf1ubRNMfSRBsBwOVM9WAG5vzoeJK9zi73lb6vrANVA==" saltValue="YhRx49mkr4bYm3ZTPTnjcg==" spinCount="100000" sqref="A15:G18" name="Intervalo1_9"/>
    <protectedRange algorithmName="SHA-512" hashValue="BIECXXLQTeZJOx05FhxNMY6bX0FG7L8BpAjO3Hk073tMf1ubRNMfSRBsBwOVM9WAG5vzoeJK9zi73lb6vrANVA==" saltValue="YhRx49mkr4bYm3ZTPTnjcg==" spinCount="100000" sqref="A19:G19" name="Intervalo1_10"/>
    <protectedRange algorithmName="SHA-512" hashValue="BIECXXLQTeZJOx05FhxNMY6bX0FG7L8BpAjO3Hk073tMf1ubRNMfSRBsBwOVM9WAG5vzoeJK9zi73lb6vrANVA==" saltValue="YhRx49mkr4bYm3ZTPTnjcg==" spinCount="100000" sqref="A20:G20" name="Intervalo1_11"/>
    <protectedRange algorithmName="SHA-512" hashValue="BIECXXLQTeZJOx05FhxNMY6bX0FG7L8BpAjO3Hk073tMf1ubRNMfSRBsBwOVM9WAG5vzoeJK9zi73lb6vrANVA==" saltValue="YhRx49mkr4bYm3ZTPTnjcg==" spinCount="100000" sqref="A22:G22" name="Intervalo1_12"/>
    <protectedRange algorithmName="SHA-512" hashValue="BIECXXLQTeZJOx05FhxNMY6bX0FG7L8BpAjO3Hk073tMf1ubRNMfSRBsBwOVM9WAG5vzoeJK9zi73lb6vrANVA==" saltValue="YhRx49mkr4bYm3ZTPTnjcg==" spinCount="100000" sqref="A23:G23" name="Intervalo1_13"/>
    <protectedRange algorithmName="SHA-512" hashValue="BIECXXLQTeZJOx05FhxNMY6bX0FG7L8BpAjO3Hk073tMf1ubRNMfSRBsBwOVM9WAG5vzoeJK9zi73lb6vrANVA==" saltValue="YhRx49mkr4bYm3ZTPTnjcg==" spinCount="100000" sqref="A24:F24" name="Intervalo1_14"/>
    <protectedRange algorithmName="SHA-512" hashValue="nJCPMKKPbQe6/ha4iPpgDvsehmgBQOKJ/8YB5Oj66Xa1HSaMdEySI9MA2i7F3wvMOIhzJpsg48H1o311Buf3qA==" saltValue="Z3UMDN8w5bylweDrohUzTQ==" spinCount="100000" sqref="G24" name="Intervalo1_1_3_5"/>
    <protectedRange algorithmName="SHA-512" hashValue="BIECXXLQTeZJOx05FhxNMY6bX0FG7L8BpAjO3Hk073tMf1ubRNMfSRBsBwOVM9WAG5vzoeJK9zi73lb6vrANVA==" saltValue="YhRx49mkr4bYm3ZTPTnjcg==" spinCount="100000" sqref="A25:F25 A28:G28" name="Intervalo1_15"/>
    <protectedRange algorithmName="SHA-512" hashValue="nJCPMKKPbQe6/ha4iPpgDvsehmgBQOKJ/8YB5Oj66Xa1HSaMdEySI9MA2i7F3wvMOIhzJpsg48H1o311Buf3qA==" saltValue="Z3UMDN8w5bylweDrohUzTQ==" spinCount="100000" sqref="G25" name="Intervalo1_1_3_6"/>
    <protectedRange algorithmName="SHA-512" hashValue="BIECXXLQTeZJOx05FhxNMY6bX0FG7L8BpAjO3Hk073tMf1ubRNMfSRBsBwOVM9WAG5vzoeJK9zi73lb6vrANVA==" saltValue="YhRx49mkr4bYm3ZTPTnjcg==" spinCount="100000" sqref="F45 A29:D35 E32:E35 F29:F40 E29:E30 F44:G44 A44:E45 A37:E40 A36 C36:D36" name="Intervalo1_16"/>
    <protectedRange algorithmName="SHA-512" hashValue="pYqvGp4vyeT51Cm34fl1Id+3laNBAeXZ4xCJQzRXtltNVGl551VlmJarAj+OLsj74RRcLroUKfyp8dsMep+krw==" saltValue="4tagR5G1Xs5zqOyVLn3ZaQ==" spinCount="100000" sqref="E31 E36 B36 E90:E91 E98:E99 E148 E167 E257 E265 E285:E286 E332" name="Intervalo1_1_1"/>
    <protectedRange algorithmName="SHA-512" hashValue="nJCPMKKPbQe6/ha4iPpgDvsehmgBQOKJ/8YB5Oj66Xa1HSaMdEySI9MA2i7F3wvMOIhzJpsg48H1o311Buf3qA==" saltValue="Z3UMDN8w5bylweDrohUzTQ==" spinCount="100000" sqref="G45 G29:G40" name="Intervalo1_1_3_7"/>
    <protectedRange algorithmName="SHA-512" hashValue="BIECXXLQTeZJOx05FhxNMY6bX0FG7L8BpAjO3Hk073tMf1ubRNMfSRBsBwOVM9WAG5vzoeJK9zi73lb6vrANVA==" saltValue="YhRx49mkr4bYm3ZTPTnjcg==" spinCount="100000" sqref="A46:F46" name="Intervalo1_17"/>
    <protectedRange algorithmName="SHA-512" hashValue="nJCPMKKPbQe6/ha4iPpgDvsehmgBQOKJ/8YB5Oj66Xa1HSaMdEySI9MA2i7F3wvMOIhzJpsg48H1o311Buf3qA==" saltValue="Z3UMDN8w5bylweDrohUzTQ==" spinCount="100000" sqref="G46" name="Intervalo1_1_3_8"/>
    <protectedRange algorithmName="SHA-512" hashValue="BIECXXLQTeZJOx05FhxNMY6bX0FG7L8BpAjO3Hk073tMf1ubRNMfSRBsBwOVM9WAG5vzoeJK9zi73lb6vrANVA==" saltValue="YhRx49mkr4bYm3ZTPTnjcg==" spinCount="100000" sqref="A47:F47" name="Intervalo1_18"/>
    <protectedRange algorithmName="SHA-512" hashValue="nJCPMKKPbQe6/ha4iPpgDvsehmgBQOKJ/8YB5Oj66Xa1HSaMdEySI9MA2i7F3wvMOIhzJpsg48H1o311Buf3qA==" saltValue="Z3UMDN8w5bylweDrohUzTQ==" spinCount="100000" sqref="G47" name="Intervalo1_1_3_9"/>
    <protectedRange algorithmName="SHA-512" hashValue="BIECXXLQTeZJOx05FhxNMY6bX0FG7L8BpAjO3Hk073tMf1ubRNMfSRBsBwOVM9WAG5vzoeJK9zi73lb6vrANVA==" saltValue="YhRx49mkr4bYm3ZTPTnjcg==" spinCount="100000" sqref="B48" name="Intervalo1_19"/>
    <protectedRange algorithmName="SHA-512" hashValue="pYqvGp4vyeT51Cm34fl1Id+3laNBAeXZ4xCJQzRXtltNVGl551VlmJarAj+OLsj74RRcLroUKfyp8dsMep+krw==" saltValue="4tagR5G1Xs5zqOyVLn3ZaQ==" spinCount="100000" sqref="A48 C48:G48" name="Intervalo1_8_1"/>
    <protectedRange algorithmName="SHA-512" hashValue="BIECXXLQTeZJOx05FhxNMY6bX0FG7L8BpAjO3Hk073tMf1ubRNMfSRBsBwOVM9WAG5vzoeJK9zi73lb6vrANVA==" saltValue="YhRx49mkr4bYm3ZTPTnjcg==" spinCount="100000" sqref="A49:B49 D49:F49" name="Intervalo1_20"/>
    <protectedRange algorithmName="SHA-512" hashValue="nJCPMKKPbQe6/ha4iPpgDvsehmgBQOKJ/8YB5Oj66Xa1HSaMdEySI9MA2i7F3wvMOIhzJpsg48H1o311Buf3qA==" saltValue="Z3UMDN8w5bylweDrohUzTQ==" spinCount="100000" sqref="G49" name="Intervalo1_1_3_10"/>
    <protectedRange algorithmName="SHA-512" hashValue="pYqvGp4vyeT51Cm34fl1Id+3laNBAeXZ4xCJQzRXtltNVGl551VlmJarAj+OLsj74RRcLroUKfyp8dsMep+krw==" saltValue="4tagR5G1Xs5zqOyVLn3ZaQ==" spinCount="100000" sqref="C49" name="Intervalo1_8_2"/>
    <protectedRange algorithmName="SHA-512" hashValue="SOYoXHnsd8H3JMwtnN8n0SDMvJLW8NUH3c7N9U/C2WTm7adtKrHc9Rw5AhcK1dwRMld7kJZ5o3zpwjKqrnC6rw==" saltValue="9sV1nF7wJ5XLhLyfByHakQ==" spinCount="100000" sqref="A50:G50" name="Intervalo1_9_1"/>
    <protectedRange algorithmName="SHA-512" hashValue="BIECXXLQTeZJOx05FhxNMY6bX0FG7L8BpAjO3Hk073tMf1ubRNMfSRBsBwOVM9WAG5vzoeJK9zi73lb6vrANVA==" saltValue="YhRx49mkr4bYm3ZTPTnjcg==" spinCount="100000" sqref="A51:F51" name="Intervalo1_22"/>
    <protectedRange algorithmName="SHA-512" hashValue="nJCPMKKPbQe6/ha4iPpgDvsehmgBQOKJ/8YB5Oj66Xa1HSaMdEySI9MA2i7F3wvMOIhzJpsg48H1o311Buf3qA==" saltValue="Z3UMDN8w5bylweDrohUzTQ==" spinCount="100000" sqref="G51" name="Intervalo1_1_3_11"/>
    <protectedRange algorithmName="SHA-512" hashValue="BIECXXLQTeZJOx05FhxNMY6bX0FG7L8BpAjO3Hk073tMf1ubRNMfSRBsBwOVM9WAG5vzoeJK9zi73lb6vrANVA==" saltValue="YhRx49mkr4bYm3ZTPTnjcg==" spinCount="100000" sqref="A52:F52" name="Intervalo1_23"/>
    <protectedRange algorithmName="SHA-512" hashValue="nJCPMKKPbQe6/ha4iPpgDvsehmgBQOKJ/8YB5Oj66Xa1HSaMdEySI9MA2i7F3wvMOIhzJpsg48H1o311Buf3qA==" saltValue="Z3UMDN8w5bylweDrohUzTQ==" spinCount="100000" sqref="G52" name="Intervalo1_1_3_12"/>
    <protectedRange algorithmName="SHA-512" hashValue="BIECXXLQTeZJOx05FhxNMY6bX0FG7L8BpAjO3Hk073tMf1ubRNMfSRBsBwOVM9WAG5vzoeJK9zi73lb6vrANVA==" saltValue="YhRx49mkr4bYm3ZTPTnjcg==" spinCount="100000" sqref="A53:F53" name="Intervalo1_24"/>
    <protectedRange algorithmName="SHA-512" hashValue="nJCPMKKPbQe6/ha4iPpgDvsehmgBQOKJ/8YB5Oj66Xa1HSaMdEySI9MA2i7F3wvMOIhzJpsg48H1o311Buf3qA==" saltValue="Z3UMDN8w5bylweDrohUzTQ==" spinCount="100000" sqref="G53" name="Intervalo1_1_3_13"/>
    <protectedRange algorithmName="SHA-512" hashValue="BIECXXLQTeZJOx05FhxNMY6bX0FG7L8BpAjO3Hk073tMf1ubRNMfSRBsBwOVM9WAG5vzoeJK9zi73lb6vrANVA==" saltValue="YhRx49mkr4bYm3ZTPTnjcg==" spinCount="100000" sqref="A54:F54" name="Intervalo1_25"/>
    <protectedRange algorithmName="SHA-512" hashValue="nJCPMKKPbQe6/ha4iPpgDvsehmgBQOKJ/8YB5Oj66Xa1HSaMdEySI9MA2i7F3wvMOIhzJpsg48H1o311Buf3qA==" saltValue="Z3UMDN8w5bylweDrohUzTQ==" spinCount="100000" sqref="G54" name="Intervalo1_1_3_14"/>
    <protectedRange algorithmName="SHA-512" hashValue="BIECXXLQTeZJOx05FhxNMY6bX0FG7L8BpAjO3Hk073tMf1ubRNMfSRBsBwOVM9WAG5vzoeJK9zi73lb6vrANVA==" saltValue="YhRx49mkr4bYm3ZTPTnjcg==" spinCount="100000" sqref="A55:F56" name="Intervalo1_26"/>
    <protectedRange algorithmName="SHA-512" hashValue="nJCPMKKPbQe6/ha4iPpgDvsehmgBQOKJ/8YB5Oj66Xa1HSaMdEySI9MA2i7F3wvMOIhzJpsg48H1o311Buf3qA==" saltValue="Z3UMDN8w5bylweDrohUzTQ==" spinCount="100000" sqref="G55:G56" name="Intervalo1_1_3_15"/>
    <protectedRange algorithmName="SHA-512" hashValue="BIECXXLQTeZJOx05FhxNMY6bX0FG7L8BpAjO3Hk073tMf1ubRNMfSRBsBwOVM9WAG5vzoeJK9zi73lb6vrANVA==" saltValue="YhRx49mkr4bYm3ZTPTnjcg==" spinCount="100000" sqref="A57:G57" name="Intervalo1_27"/>
    <protectedRange algorithmName="SHA-512" hashValue="BIECXXLQTeZJOx05FhxNMY6bX0FG7L8BpAjO3Hk073tMf1ubRNMfSRBsBwOVM9WAG5vzoeJK9zi73lb6vrANVA==" saltValue="YhRx49mkr4bYm3ZTPTnjcg==" spinCount="100000" sqref="E59 G58:G59" name="Intervalo1_28"/>
    <protectedRange algorithmName="SHA-512" hashValue="pYqvGp4vyeT51Cm34fl1Id+3laNBAeXZ4xCJQzRXtltNVGl551VlmJarAj+OLsj74RRcLroUKfyp8dsMep+krw==" saltValue="4tagR5G1Xs5zqOyVLn3ZaQ==" spinCount="100000" sqref="A58:D59 E58 F58:F59" name="Intervalo1_1_2"/>
    <protectedRange algorithmName="SHA-512" hashValue="BIECXXLQTeZJOx05FhxNMY6bX0FG7L8BpAjO3Hk073tMf1ubRNMfSRBsBwOVM9WAG5vzoeJK9zi73lb6vrANVA==" saltValue="YhRx49mkr4bYm3ZTPTnjcg==" spinCount="100000" sqref="G65:G67 E62 E65:E67 A63:F64 G62 A60:G60" name="Intervalo1_29"/>
    <protectedRange algorithmName="SHA-512" hashValue="pYqvGp4vyeT51Cm34fl1Id+3laNBAeXZ4xCJQzRXtltNVGl551VlmJarAj+OLsj74RRcLroUKfyp8dsMep+krw==" saltValue="4tagR5G1Xs5zqOyVLn3ZaQ==" spinCount="100000" sqref="A65:D67 F62 A62:D62 F65:F67" name="Intervalo1_1_6"/>
    <protectedRange algorithmName="SHA-512" hashValue="nJCPMKKPbQe6/ha4iPpgDvsehmgBQOKJ/8YB5Oj66Xa1HSaMdEySI9MA2i7F3wvMOIhzJpsg48H1o311Buf3qA==" saltValue="Z3UMDN8w5bylweDrohUzTQ==" spinCount="100000" sqref="G63:G64" name="Intervalo1_1_3_16"/>
    <protectedRange algorithmName="SHA-512" hashValue="BIECXXLQTeZJOx05FhxNMY6bX0FG7L8BpAjO3Hk073tMf1ubRNMfSRBsBwOVM9WAG5vzoeJK9zi73lb6vrANVA==" saltValue="YhRx49mkr4bYm3ZTPTnjcg==" spinCount="100000" sqref="E68:E71 A72:F73 G68:G71" name="Intervalo1_30"/>
    <protectedRange algorithmName="SHA-512" hashValue="pYqvGp4vyeT51Cm34fl1Id+3laNBAeXZ4xCJQzRXtltNVGl551VlmJarAj+OLsj74RRcLroUKfyp8dsMep+krw==" saltValue="4tagR5G1Xs5zqOyVLn3ZaQ==" spinCount="100000" sqref="F68:F71 A68:D71" name="Intervalo1_1_7"/>
    <protectedRange algorithmName="SHA-512" hashValue="nJCPMKKPbQe6/ha4iPpgDvsehmgBQOKJ/8YB5Oj66Xa1HSaMdEySI9MA2i7F3wvMOIhzJpsg48H1o311Buf3qA==" saltValue="Z3UMDN8w5bylweDrohUzTQ==" spinCount="100000" sqref="G72:G73" name="Intervalo1_1_3_17"/>
    <protectedRange algorithmName="SHA-512" hashValue="BIECXXLQTeZJOx05FhxNMY6bX0FG7L8BpAjO3Hk073tMf1ubRNMfSRBsBwOVM9WAG5vzoeJK9zi73lb6vrANVA==" saltValue="YhRx49mkr4bYm3ZTPTnjcg==" spinCount="100000" sqref="E74 G74" name="Intervalo1_31"/>
    <protectedRange algorithmName="SHA-512" hashValue="pYqvGp4vyeT51Cm34fl1Id+3laNBAeXZ4xCJQzRXtltNVGl551VlmJarAj+OLsj74RRcLroUKfyp8dsMep+krw==" saltValue="4tagR5G1Xs5zqOyVLn3ZaQ==" spinCount="100000" sqref="F74 A74:D74" name="Intervalo1_1_8"/>
    <protectedRange algorithmName="SHA-512" hashValue="pYqvGp4vyeT51Cm34fl1Id+3laNBAeXZ4xCJQzRXtltNVGl551VlmJarAj+OLsj74RRcLroUKfyp8dsMep+krw==" saltValue="4tagR5G1Xs5zqOyVLn3ZaQ==" spinCount="100000" sqref="C75:D75 A75 F75:G75" name="Intervalo1_13_1"/>
    <protectedRange algorithmName="SHA-512" hashValue="BIECXXLQTeZJOx05FhxNMY6bX0FG7L8BpAjO3Hk073tMf1ubRNMfSRBsBwOVM9WAG5vzoeJK9zi73lb6vrANVA==" saltValue="YhRx49mkr4bYm3ZTPTnjcg==" spinCount="100000" sqref="B75" name="Intervalo1_7_2"/>
    <protectedRange algorithmName="SHA-512" hashValue="SOYoXHnsd8H3JMwtnN8n0SDMvJLW8NUH3c7N9U/C2WTm7adtKrHc9Rw5AhcK1dwRMld7kJZ5o3zpwjKqrnC6rw==" saltValue="9sV1nF7wJ5XLhLyfByHakQ==" spinCount="100000" sqref="E75" name="Intervalo1_9_2"/>
    <protectedRange algorithmName="SHA-512" hashValue="BIECXXLQTeZJOx05FhxNMY6bX0FG7L8BpAjO3Hk073tMf1ubRNMfSRBsBwOVM9WAG5vzoeJK9zi73lb6vrANVA==" saltValue="YhRx49mkr4bYm3ZTPTnjcg==" spinCount="100000" sqref="G76" name="Intervalo1_33"/>
    <protectedRange algorithmName="SHA-512" hashValue="pYqvGp4vyeT51Cm34fl1Id+3laNBAeXZ4xCJQzRXtltNVGl551VlmJarAj+OLsj74RRcLroUKfyp8dsMep+krw==" saltValue="4tagR5G1Xs5zqOyVLn3ZaQ==" spinCount="100000" sqref="A76:F76" name="Intervalo1_13_2"/>
    <protectedRange algorithmName="SHA-512" hashValue="BIECXXLQTeZJOx05FhxNMY6bX0FG7L8BpAjO3Hk073tMf1ubRNMfSRBsBwOVM9WAG5vzoeJK9zi73lb6vrANVA==" saltValue="YhRx49mkr4bYm3ZTPTnjcg==" spinCount="100000" sqref="G77" name="Intervalo1_34"/>
    <protectedRange algorithmName="SHA-512" hashValue="SOYoXHnsd8H3JMwtnN8n0SDMvJLW8NUH3c7N9U/C2WTm7adtKrHc9Rw5AhcK1dwRMld7kJZ5o3zpwjKqrnC6rw==" saltValue="9sV1nF7wJ5XLhLyfByHakQ==" spinCount="100000" sqref="C77" name="Intervalo1_9_3"/>
    <protectedRange algorithmName="SHA-512" hashValue="SOYoXHnsd8H3JMwtnN8n0SDMvJLW8NUH3c7N9U/C2WTm7adtKrHc9Rw5AhcK1dwRMld7kJZ5o3zpwjKqrnC6rw==" saltValue="9sV1nF7wJ5XLhLyfByHakQ==" spinCount="100000" sqref="A77:B77 D77:F77" name="Intervalo1_14_1"/>
    <protectedRange algorithmName="SHA-512" hashValue="BIECXXLQTeZJOx05FhxNMY6bX0FG7L8BpAjO3Hk073tMf1ubRNMfSRBsBwOVM9WAG5vzoeJK9zi73lb6vrANVA==" saltValue="YhRx49mkr4bYm3ZTPTnjcg==" spinCount="100000" sqref="G78" name="Intervalo1_35"/>
    <protectedRange algorithmName="SHA-512" hashValue="SOYoXHnsd8H3JMwtnN8n0SDMvJLW8NUH3c7N9U/C2WTm7adtKrHc9Rw5AhcK1dwRMld7kJZ5o3zpwjKqrnC6rw==" saltValue="9sV1nF7wJ5XLhLyfByHakQ==" spinCount="100000" sqref="A78:C78 E78:F78" name="Intervalo1_14_2"/>
    <protectedRange algorithmName="SHA-512" hashValue="BIECXXLQTeZJOx05FhxNMY6bX0FG7L8BpAjO3Hk073tMf1ubRNMfSRBsBwOVM9WAG5vzoeJK9zi73lb6vrANVA==" saltValue="YhRx49mkr4bYm3ZTPTnjcg==" spinCount="100000" sqref="B79 D79 G79" name="Intervalo1_36"/>
    <protectedRange algorithmName="SHA-512" hashValue="pYqvGp4vyeT51Cm34fl1Id+3laNBAeXZ4xCJQzRXtltNVGl551VlmJarAj+OLsj74RRcLroUKfyp8dsMep+krw==" saltValue="4tagR5G1Xs5zqOyVLn3ZaQ==" spinCount="100000" sqref="A79 F79 C79" name="Intervalo1_1_9"/>
    <protectedRange algorithmName="SHA-512" hashValue="SOYoXHnsd8H3JMwtnN8n0SDMvJLW8NUH3c7N9U/C2WTm7adtKrHc9Rw5AhcK1dwRMld7kJZ5o3zpwjKqrnC6rw==" saltValue="9sV1nF7wJ5XLhLyfByHakQ==" spinCount="100000" sqref="E79" name="Intervalo1_1_1_1"/>
    <protectedRange algorithmName="SHA-512" hashValue="nJCPMKKPbQe6/ha4iPpgDvsehmgBQOKJ/8YB5Oj66Xa1HSaMdEySI9MA2i7F3wvMOIhzJpsg48H1o311Buf3qA==" saltValue="Z3UMDN8w5bylweDrohUzTQ==" spinCount="100000" sqref="G80" name="Intervalo1_1_3_18"/>
    <protectedRange algorithmName="SHA-512" hashValue="pYqvGp4vyeT51Cm34fl1Id+3laNBAeXZ4xCJQzRXtltNVGl551VlmJarAj+OLsj74RRcLroUKfyp8dsMep+krw==" saltValue="4tagR5G1Xs5zqOyVLn3ZaQ==" spinCount="100000" sqref="A80:F80" name="Intervalo1_13_3"/>
    <protectedRange algorithmName="SHA-512" hashValue="BIECXXLQTeZJOx05FhxNMY6bX0FG7L8BpAjO3Hk073tMf1ubRNMfSRBsBwOVM9WAG5vzoeJK9zi73lb6vrANVA==" saltValue="YhRx49mkr4bYm3ZTPTnjcg==" spinCount="100000" sqref="C81" name="Intervalo1_38"/>
    <protectedRange algorithmName="SHA-512" hashValue="SOYoXHnsd8H3JMwtnN8n0SDMvJLW8NUH3c7N9U/C2WTm7adtKrHc9Rw5AhcK1dwRMld7kJZ5o3zpwjKqrnC6rw==" saltValue="9sV1nF7wJ5XLhLyfByHakQ==" spinCount="100000" sqref="A81:B81 D81:G81" name="Intervalo1_9_4"/>
    <protectedRange algorithmName="SHA-512" hashValue="BIECXXLQTeZJOx05FhxNMY6bX0FG7L8BpAjO3Hk073tMf1ubRNMfSRBsBwOVM9WAG5vzoeJK9zi73lb6vrANVA==" saltValue="YhRx49mkr4bYm3ZTPTnjcg==" spinCount="100000" sqref="A82:G82" name="Intervalo1_39"/>
    <protectedRange algorithmName="SHA-512" hashValue="BIECXXLQTeZJOx05FhxNMY6bX0FG7L8BpAjO3Hk073tMf1ubRNMfSRBsBwOVM9WAG5vzoeJK9zi73lb6vrANVA==" saltValue="YhRx49mkr4bYm3ZTPTnjcg==" spinCount="100000" sqref="A84:G84" name="Intervalo1_40"/>
    <protectedRange algorithmName="SHA-512" hashValue="BIECXXLQTeZJOx05FhxNMY6bX0FG7L8BpAjO3Hk073tMf1ubRNMfSRBsBwOVM9WAG5vzoeJK9zi73lb6vrANVA==" saltValue="YhRx49mkr4bYm3ZTPTnjcg==" spinCount="100000" sqref="A85:G85" name="Intervalo1_41"/>
    <protectedRange algorithmName="SHA-512" hashValue="BIECXXLQTeZJOx05FhxNMY6bX0FG7L8BpAjO3Hk073tMf1ubRNMfSRBsBwOVM9WAG5vzoeJK9zi73lb6vrANVA==" saltValue="YhRx49mkr4bYm3ZTPTnjcg==" spinCount="100000" sqref="E86:E87 G86:G87" name="Intervalo1_42"/>
    <protectedRange algorithmName="SHA-512" hashValue="pYqvGp4vyeT51Cm34fl1Id+3laNBAeXZ4xCJQzRXtltNVGl551VlmJarAj+OLsj74RRcLroUKfyp8dsMep+krw==" saltValue="4tagR5G1Xs5zqOyVLn3ZaQ==" spinCount="100000" sqref="D86:D87 D78" name="Intervalo1_1_10"/>
    <protectedRange algorithmName="SHA-512" hashValue="SOYoXHnsd8H3JMwtnN8n0SDMvJLW8NUH3c7N9U/C2WTm7adtKrHc9Rw5AhcK1dwRMld7kJZ5o3zpwjKqrnC6rw==" saltValue="9sV1nF7wJ5XLhLyfByHakQ==" spinCount="100000" sqref="A86:C87 F86:F87" name="Intervalo1_2_3"/>
    <protectedRange algorithmName="SHA-512" hashValue="BIECXXLQTeZJOx05FhxNMY6bX0FG7L8BpAjO3Hk073tMf1ubRNMfSRBsBwOVM9WAG5vzoeJK9zi73lb6vrANVA==" saltValue="YhRx49mkr4bYm3ZTPTnjcg==" spinCount="100000" sqref="C88" name="Intervalo1_43"/>
    <protectedRange algorithmName="SHA-512" hashValue="pYqvGp4vyeT51Cm34fl1Id+3laNBAeXZ4xCJQzRXtltNVGl551VlmJarAj+OLsj74RRcLroUKfyp8dsMep+krw==" saltValue="4tagR5G1Xs5zqOyVLn3ZaQ==" spinCount="100000" sqref="A88:B88 D88:F88" name="Intervalo1_1_11"/>
    <protectedRange algorithmName="SHA-512" hashValue="nJCPMKKPbQe6/ha4iPpgDvsehmgBQOKJ/8YB5Oj66Xa1HSaMdEySI9MA2i7F3wvMOIhzJpsg48H1o311Buf3qA==" saltValue="Z3UMDN8w5bylweDrohUzTQ==" spinCount="100000" sqref="G88" name="Intervalo1_1_3_19"/>
    <protectedRange algorithmName="SHA-512" hashValue="BIECXXLQTeZJOx05FhxNMY6bX0FG7L8BpAjO3Hk073tMf1ubRNMfSRBsBwOVM9WAG5vzoeJK9zi73lb6vrANVA==" saltValue="YhRx49mkr4bYm3ZTPTnjcg==" spinCount="100000" sqref="A89:A90 C89:G89 B90:D90 F90:G90" name="Intervalo1_44"/>
    <protectedRange algorithmName="SHA-512" hashValue="SOYoXHnsd8H3JMwtnN8n0SDMvJLW8NUH3c7N9U/C2WTm7adtKrHc9Rw5AhcK1dwRMld7kJZ5o3zpwjKqrnC6rw==" saltValue="9sV1nF7wJ5XLhLyfByHakQ==" spinCount="100000" sqref="B89" name="Intervalo1_7_1"/>
    <protectedRange algorithmName="SHA-512" hashValue="BIECXXLQTeZJOx05FhxNMY6bX0FG7L8BpAjO3Hk073tMf1ubRNMfSRBsBwOVM9WAG5vzoeJK9zi73lb6vrANVA==" saltValue="YhRx49mkr4bYm3ZTPTnjcg==" spinCount="100000" sqref="F91 C91 A91" name="Intervalo1_45"/>
    <protectedRange algorithmName="SHA-512" hashValue="nJCPMKKPbQe6/ha4iPpgDvsehmgBQOKJ/8YB5Oj66Xa1HSaMdEySI9MA2i7F3wvMOIhzJpsg48H1o311Buf3qA==" saltValue="Z3UMDN8w5bylweDrohUzTQ==" spinCount="100000" sqref="G91" name="Intervalo1_1_3_20"/>
    <protectedRange algorithmName="SHA-512" hashValue="SOYoXHnsd8H3JMwtnN8n0SDMvJLW8NUH3c7N9U/C2WTm7adtKrHc9Rw5AhcK1dwRMld7kJZ5o3zpwjKqrnC6rw==" saltValue="9sV1nF7wJ5XLhLyfByHakQ==" spinCount="100000" sqref="D91 B91" name="Intervalo1_9_5"/>
    <protectedRange algorithmName="SHA-512" hashValue="BIECXXLQTeZJOx05FhxNMY6bX0FG7L8BpAjO3Hk073tMf1ubRNMfSRBsBwOVM9WAG5vzoeJK9zi73lb6vrANVA==" saltValue="YhRx49mkr4bYm3ZTPTnjcg==" spinCount="100000" sqref="A92:F92" name="Intervalo1_46"/>
    <protectedRange algorithmName="SHA-512" hashValue="nJCPMKKPbQe6/ha4iPpgDvsehmgBQOKJ/8YB5Oj66Xa1HSaMdEySI9MA2i7F3wvMOIhzJpsg48H1o311Buf3qA==" saltValue="Z3UMDN8w5bylweDrohUzTQ==" spinCount="100000" sqref="G92" name="Intervalo1_1_3_21"/>
    <protectedRange algorithmName="SHA-512" hashValue="BIECXXLQTeZJOx05FhxNMY6bX0FG7L8BpAjO3Hk073tMf1ubRNMfSRBsBwOVM9WAG5vzoeJK9zi73lb6vrANVA==" saltValue="YhRx49mkr4bYm3ZTPTnjcg==" spinCount="100000" sqref="E93" name="Intervalo1_47"/>
    <protectedRange algorithmName="SHA-512" hashValue="pYqvGp4vyeT51Cm34fl1Id+3laNBAeXZ4xCJQzRXtltNVGl551VlmJarAj+OLsj74RRcLroUKfyp8dsMep+krw==" saltValue="4tagR5G1Xs5zqOyVLn3ZaQ==" spinCount="100000" sqref="A93:D93 F93:G93" name="Intervalo1_13_5"/>
    <protectedRange algorithmName="SHA-512" hashValue="BIECXXLQTeZJOx05FhxNMY6bX0FG7L8BpAjO3Hk073tMf1ubRNMfSRBsBwOVM9WAG5vzoeJK9zi73lb6vrANVA==" saltValue="YhRx49mkr4bYm3ZTPTnjcg==" spinCount="100000" sqref="B96 G95:G96 A94:G94 A97:F97 A98:D98 F98:G98" name="Intervalo1_48"/>
    <protectedRange algorithmName="SHA-512" hashValue="pYqvGp4vyeT51Cm34fl1Id+3laNBAeXZ4xCJQzRXtltNVGl551VlmJarAj+OLsj74RRcLroUKfyp8dsMep+krw==" saltValue="4tagR5G1Xs5zqOyVLn3ZaQ==" spinCount="100000" sqref="A95 C95:F95" name="Intervalo1_1_12"/>
    <protectedRange algorithmName="SHA-512" hashValue="nJCPMKKPbQe6/ha4iPpgDvsehmgBQOKJ/8YB5Oj66Xa1HSaMdEySI9MA2i7F3wvMOIhzJpsg48H1o311Buf3qA==" saltValue="Z3UMDN8w5bylweDrohUzTQ==" spinCount="100000" sqref="G97" name="Intervalo1_1_3_22"/>
    <protectedRange algorithmName="SHA-512" hashValue="SOYoXHnsd8H3JMwtnN8n0SDMvJLW8NUH3c7N9U/C2WTm7adtKrHc9Rw5AhcK1dwRMld7kJZ5o3zpwjKqrnC6rw==" saltValue="9sV1nF7wJ5XLhLyfByHakQ==" spinCount="100000" sqref="C96:F96 A96" name="Intervalo1_9_6"/>
    <protectedRange algorithmName="SHA-512" hashValue="BIECXXLQTeZJOx05FhxNMY6bX0FG7L8BpAjO3Hk073tMf1ubRNMfSRBsBwOVM9WAG5vzoeJK9zi73lb6vrANVA==" saltValue="YhRx49mkr4bYm3ZTPTnjcg==" spinCount="100000" sqref="F99 A99:C99" name="Intervalo1_49"/>
    <protectedRange algorithmName="SHA-512" hashValue="nJCPMKKPbQe6/ha4iPpgDvsehmgBQOKJ/8YB5Oj66Xa1HSaMdEySI9MA2i7F3wvMOIhzJpsg48H1o311Buf3qA==" saltValue="Z3UMDN8w5bylweDrohUzTQ==" spinCount="100000" sqref="G99" name="Intervalo1_1_3_23"/>
    <protectedRange algorithmName="SHA-512" hashValue="pYqvGp4vyeT51Cm34fl1Id+3laNBAeXZ4xCJQzRXtltNVGl551VlmJarAj+OLsj74RRcLroUKfyp8dsMep+krw==" saltValue="4tagR5G1Xs5zqOyVLn3ZaQ==" spinCount="100000" sqref="D99" name="Intervalo1_8_3"/>
    <protectedRange algorithmName="SHA-512" hashValue="BIECXXLQTeZJOx05FhxNMY6bX0FG7L8BpAjO3Hk073tMf1ubRNMfSRBsBwOVM9WAG5vzoeJK9zi73lb6vrANVA==" saltValue="YhRx49mkr4bYm3ZTPTnjcg==" spinCount="100000" sqref="B100:B101 B108:B109 F108 D100:D101 B105:B106 F102 C106:E108 E100:E102 D109:E109 D105:E105 A102:D102 C104:C105 G109 F106:G107 F104:F105 A104:A108" name="Intervalo1_50"/>
    <protectedRange algorithmName="SHA-512" hashValue="pYqvGp4vyeT51Cm34fl1Id+3laNBAeXZ4xCJQzRXtltNVGl551VlmJarAj+OLsj74RRcLroUKfyp8dsMep+krw==" saltValue="4tagR5G1Xs5zqOyVLn3ZaQ==" spinCount="100000" sqref="A100:A101 F100:F101 C100:C101" name="Intervalo1_1_13"/>
    <protectedRange algorithmName="SHA-512" hashValue="SOYoXHnsd8H3JMwtnN8n0SDMvJLW8NUH3c7N9U/C2WTm7adtKrHc9Rw5AhcK1dwRMld7kJZ5o3zpwjKqrnC6rw==" saltValue="9sV1nF7wJ5XLhLyfByHakQ==" spinCount="100000" sqref="B107" name="Intervalo1_7_3"/>
    <protectedRange algorithmName="SHA-512" hashValue="nJCPMKKPbQe6/ha4iPpgDvsehmgBQOKJ/8YB5Oj66Xa1HSaMdEySI9MA2i7F3wvMOIhzJpsg48H1o311Buf3qA==" saltValue="Z3UMDN8w5bylweDrohUzTQ==" spinCount="100000" sqref="G100:G102 G108 G104:G105" name="Intervalo1_1_3_24"/>
    <protectedRange algorithmName="SHA-512" hashValue="SOYoXHnsd8H3JMwtnN8n0SDMvJLW8NUH3c7N9U/C2WTm7adtKrHc9Rw5AhcK1dwRMld7kJZ5o3zpwjKqrnC6rw==" saltValue="9sV1nF7wJ5XLhLyfByHakQ==" spinCount="100000" sqref="B104 D104:E104 F109 A109 C109" name="Intervalo1_9_7"/>
    <protectedRange algorithmName="SHA-512" hashValue="BIECXXLQTeZJOx05FhxNMY6bX0FG7L8BpAjO3Hk073tMf1ubRNMfSRBsBwOVM9WAG5vzoeJK9zi73lb6vrANVA==" saltValue="YhRx49mkr4bYm3ZTPTnjcg==" spinCount="100000" sqref="A110:F110" name="Intervalo1_51"/>
    <protectedRange algorithmName="SHA-512" hashValue="nJCPMKKPbQe6/ha4iPpgDvsehmgBQOKJ/8YB5Oj66Xa1HSaMdEySI9MA2i7F3wvMOIhzJpsg48H1o311Buf3qA==" saltValue="Z3UMDN8w5bylweDrohUzTQ==" spinCount="100000" sqref="G110" name="Intervalo1_1_3_25"/>
    <protectedRange algorithmName="SHA-512" hashValue="BIECXXLQTeZJOx05FhxNMY6bX0FG7L8BpAjO3Hk073tMf1ubRNMfSRBsBwOVM9WAG5vzoeJK9zi73lb6vrANVA==" saltValue="YhRx49mkr4bYm3ZTPTnjcg==" spinCount="100000" sqref="A111:G111" name="Intervalo1_52"/>
    <protectedRange algorithmName="SHA-512" hashValue="BIECXXLQTeZJOx05FhxNMY6bX0FG7L8BpAjO3Hk073tMf1ubRNMfSRBsBwOVM9WAG5vzoeJK9zi73lb6vrANVA==" saltValue="YhRx49mkr4bYm3ZTPTnjcg==" spinCount="100000" sqref="B112 B117 F117 B114:B115 F114:F115 A114:A117 D112:E112 C114:E117 F116:G116" name="Intervalo1_53"/>
    <protectedRange algorithmName="SHA-512" hashValue="pYqvGp4vyeT51Cm34fl1Id+3laNBAeXZ4xCJQzRXtltNVGl551VlmJarAj+OLsj74RRcLroUKfyp8dsMep+krw==" saltValue="4tagR5G1Xs5zqOyVLn3ZaQ==" spinCount="100000" sqref="F112:F113 A112:A113 C112:C113" name="Intervalo1_1_14"/>
    <protectedRange algorithmName="SHA-512" hashValue="SOYoXHnsd8H3JMwtnN8n0SDMvJLW8NUH3c7N9U/C2WTm7adtKrHc9Rw5AhcK1dwRMld7kJZ5o3zpwjKqrnC6rw==" saltValue="9sV1nF7wJ5XLhLyfByHakQ==" spinCount="100000" sqref="B116" name="Intervalo1_7_4"/>
    <protectedRange algorithmName="SHA-512" hashValue="nJCPMKKPbQe6/ha4iPpgDvsehmgBQOKJ/8YB5Oj66Xa1HSaMdEySI9MA2i7F3wvMOIhzJpsg48H1o311Buf3qA==" saltValue="Z3UMDN8w5bylweDrohUzTQ==" spinCount="100000" sqref="G112:G115 G117" name="Intervalo1_1_3_26"/>
    <protectedRange algorithmName="SHA-512" hashValue="SOYoXHnsd8H3JMwtnN8n0SDMvJLW8NUH3c7N9U/C2WTm7adtKrHc9Rw5AhcK1dwRMld7kJZ5o3zpwjKqrnC6rw==" saltValue="9sV1nF7wJ5XLhLyfByHakQ==" spinCount="100000" sqref="B113 D113:E113" name="Intervalo1_9_8"/>
    <protectedRange algorithmName="SHA-512" hashValue="pYqvGp4vyeT51Cm34fl1Id+3laNBAeXZ4xCJQzRXtltNVGl551VlmJarAj+OLsj74RRcLroUKfyp8dsMep+krw==" saltValue="4tagR5G1Xs5zqOyVLn3ZaQ==" spinCount="100000" sqref="F118:F119 A118:A119 C118:C119" name="Intervalo1_1_15"/>
    <protectedRange algorithmName="SHA-512" hashValue="nJCPMKKPbQe6/ha4iPpgDvsehmgBQOKJ/8YB5Oj66Xa1HSaMdEySI9MA2i7F3wvMOIhzJpsg48H1o311Buf3qA==" saltValue="Z3UMDN8w5bylweDrohUzTQ==" spinCount="100000" sqref="G118:G119" name="Intervalo1_1_3_27"/>
    <protectedRange algorithmName="SHA-512" hashValue="SOYoXHnsd8H3JMwtnN8n0SDMvJLW8NUH3c7N9U/C2WTm7adtKrHc9Rw5AhcK1dwRMld7kJZ5o3zpwjKqrnC6rw==" saltValue="9sV1nF7wJ5XLhLyfByHakQ==" spinCount="100000" sqref="B118:B119 D118:E119" name="Intervalo1_9_9"/>
    <protectedRange algorithmName="SHA-512" hashValue="BIECXXLQTeZJOx05FhxNMY6bX0FG7L8BpAjO3Hk073tMf1ubRNMfSRBsBwOVM9WAG5vzoeJK9zi73lb6vrANVA==" saltValue="YhRx49mkr4bYm3ZTPTnjcg==" spinCount="100000" sqref="A120:G121" name="Intervalo1_55"/>
    <protectedRange algorithmName="SHA-512" hashValue="BIECXXLQTeZJOx05FhxNMY6bX0FG7L8BpAjO3Hk073tMf1ubRNMfSRBsBwOVM9WAG5vzoeJK9zi73lb6vrANVA==" saltValue="YhRx49mkr4bYm3ZTPTnjcg==" spinCount="100000" sqref="E122:E123" name="Intervalo1_56"/>
    <protectedRange algorithmName="SHA-512" hashValue="pYqvGp4vyeT51Cm34fl1Id+3laNBAeXZ4xCJQzRXtltNVGl551VlmJarAj+OLsj74RRcLroUKfyp8dsMep+krw==" saltValue="4tagR5G1Xs5zqOyVLn3ZaQ==" spinCount="100000" sqref="A122:D123 F122:G123" name="Intervalo1_13_6"/>
    <protectedRange algorithmName="SHA-512" hashValue="BIECXXLQTeZJOx05FhxNMY6bX0FG7L8BpAjO3Hk073tMf1ubRNMfSRBsBwOVM9WAG5vzoeJK9zi73lb6vrANVA==" saltValue="YhRx49mkr4bYm3ZTPTnjcg==" spinCount="100000" sqref="A124:G124" name="Intervalo1_57"/>
    <protectedRange algorithmName="SHA-512" hashValue="BIECXXLQTeZJOx05FhxNMY6bX0FG7L8BpAjO3Hk073tMf1ubRNMfSRBsBwOVM9WAG5vzoeJK9zi73lb6vrANVA==" saltValue="YhRx49mkr4bYm3ZTPTnjcg==" spinCount="100000" sqref="E126:E127 A125:F125 G128" name="Intervalo1_58"/>
    <protectedRange algorithmName="SHA-512" hashValue="pYqvGp4vyeT51Cm34fl1Id+3laNBAeXZ4xCJQzRXtltNVGl551VlmJarAj+OLsj74RRcLroUKfyp8dsMep+krw==" saltValue="4tagR5G1Xs5zqOyVLn3ZaQ==" spinCount="100000" sqref="B126:B127 D126:D127" name="Intervalo1_1_16"/>
    <protectedRange algorithmName="SHA-512" hashValue="nJCPMKKPbQe6/ha4iPpgDvsehmgBQOKJ/8YB5Oj66Xa1HSaMdEySI9MA2i7F3wvMOIhzJpsg48H1o311Buf3qA==" saltValue="Z3UMDN8w5bylweDrohUzTQ==" spinCount="100000" sqref="G125" name="Intervalo1_1_3_28"/>
    <protectedRange algorithmName="SHA-512" hashValue="pYqvGp4vyeT51Cm34fl1Id+3laNBAeXZ4xCJQzRXtltNVGl551VlmJarAj+OLsj74RRcLroUKfyp8dsMep+krw==" saltValue="4tagR5G1Xs5zqOyVLn3ZaQ==" spinCount="100000" sqref="C126:C127 A126:A127 F126:G127" name="Intervalo1_13_7"/>
    <protectedRange algorithmName="SHA-512" hashValue="SOYoXHnsd8H3JMwtnN8n0SDMvJLW8NUH3c7N9U/C2WTm7adtKrHc9Rw5AhcK1dwRMld7kJZ5o3zpwjKqrnC6rw==" saltValue="9sV1nF7wJ5XLhLyfByHakQ==" spinCount="100000" sqref="A128:F128" name="Intervalo1_14_3"/>
    <protectedRange algorithmName="SHA-512" hashValue="BIECXXLQTeZJOx05FhxNMY6bX0FG7L8BpAjO3Hk073tMf1ubRNMfSRBsBwOVM9WAG5vzoeJK9zi73lb6vrANVA==" saltValue="YhRx49mkr4bYm3ZTPTnjcg==" spinCount="100000" sqref="A129:G129" name="Intervalo1_59"/>
    <protectedRange algorithmName="SHA-512" hashValue="BIECXXLQTeZJOx05FhxNMY6bX0FG7L8BpAjO3Hk073tMf1ubRNMfSRBsBwOVM9WAG5vzoeJK9zi73lb6vrANVA==" saltValue="YhRx49mkr4bYm3ZTPTnjcg==" spinCount="100000" sqref="A130:F130" name="Intervalo1_60"/>
    <protectedRange algorithmName="SHA-512" hashValue="nJCPMKKPbQe6/ha4iPpgDvsehmgBQOKJ/8YB5Oj66Xa1HSaMdEySI9MA2i7F3wvMOIhzJpsg48H1o311Buf3qA==" saltValue="Z3UMDN8w5bylweDrohUzTQ==" spinCount="100000" sqref="G130" name="Intervalo1_1_3_29"/>
    <protectedRange algorithmName="SHA-512" hashValue="BIECXXLQTeZJOx05FhxNMY6bX0FG7L8BpAjO3Hk073tMf1ubRNMfSRBsBwOVM9WAG5vzoeJK9zi73lb6vrANVA==" saltValue="YhRx49mkr4bYm3ZTPTnjcg==" spinCount="100000" sqref="B134:B135 G134:G135 D134:E135 F138 A136:F136 A138 C138 G137" name="Intervalo1_61"/>
    <protectedRange algorithmName="SHA-512" hashValue="pYqvGp4vyeT51Cm34fl1Id+3laNBAeXZ4xCJQzRXtltNVGl551VlmJarAj+OLsj74RRcLroUKfyp8dsMep+krw==" saltValue="4tagR5G1Xs5zqOyVLn3ZaQ==" spinCount="100000" sqref="A131:A133 C131:C133 F131:F133 A137:F137" name="Intervalo1_1_17"/>
    <protectedRange algorithmName="SHA-512" hashValue="nJCPMKKPbQe6/ha4iPpgDvsehmgBQOKJ/8YB5Oj66Xa1HSaMdEySI9MA2i7F3wvMOIhzJpsg48H1o311Buf3qA==" saltValue="Z3UMDN8w5bylweDrohUzTQ==" spinCount="100000" sqref="G131:G133 G136 G138" name="Intervalo1_1_3_30"/>
    <protectedRange algorithmName="SHA-512" hashValue="SOYoXHnsd8H3JMwtnN8n0SDMvJLW8NUH3c7N9U/C2WTm7adtKrHc9Rw5AhcK1dwRMld7kJZ5o3zpwjKqrnC6rw==" saltValue="9sV1nF7wJ5XLhLyfByHakQ==" spinCount="100000" sqref="B131:B133 D131:E133 B138 F134:F135 D138:E138 A134:A135 C134:C135" name="Intervalo1_9_10"/>
    <protectedRange algorithmName="SHA-512" hashValue="pYqvGp4vyeT51Cm34fl1Id+3laNBAeXZ4xCJQzRXtltNVGl551VlmJarAj+OLsj74RRcLroUKfyp8dsMep+krw==" saltValue="4tagR5G1Xs5zqOyVLn3ZaQ==" spinCount="100000" sqref="F139 A139 C139" name="Intervalo1_1_18"/>
    <protectedRange algorithmName="SHA-512" hashValue="nJCPMKKPbQe6/ha4iPpgDvsehmgBQOKJ/8YB5Oj66Xa1HSaMdEySI9MA2i7F3wvMOIhzJpsg48H1o311Buf3qA==" saltValue="Z3UMDN8w5bylweDrohUzTQ==" spinCount="100000" sqref="G139:G140" name="Intervalo1_1_3_31"/>
    <protectedRange algorithmName="SHA-512" hashValue="SOYoXHnsd8H3JMwtnN8n0SDMvJLW8NUH3c7N9U/C2WTm7adtKrHc9Rw5AhcK1dwRMld7kJZ5o3zpwjKqrnC6rw==" saltValue="9sV1nF7wJ5XLhLyfByHakQ==" spinCount="100000" sqref="B139 D139:E139" name="Intervalo1_9_11"/>
    <protectedRange algorithmName="SHA-512" hashValue="pYqvGp4vyeT51Cm34fl1Id+3laNBAeXZ4xCJQzRXtltNVGl551VlmJarAj+OLsj74RRcLroUKfyp8dsMep+krw==" saltValue="4tagR5G1Xs5zqOyVLn3ZaQ==" spinCount="100000" sqref="A140:F140" name="Intervalo1_25_1"/>
    <protectedRange algorithmName="SHA-512" hashValue="BIECXXLQTeZJOx05FhxNMY6bX0FG7L8BpAjO3Hk073tMf1ubRNMfSRBsBwOVM9WAG5vzoeJK9zi73lb6vrANVA==" saltValue="YhRx49mkr4bYm3ZTPTnjcg==" spinCount="100000" sqref="G141" name="Intervalo1_63"/>
    <protectedRange algorithmName="SHA-512" hashValue="pYqvGp4vyeT51Cm34fl1Id+3laNBAeXZ4xCJQzRXtltNVGl551VlmJarAj+OLsj74RRcLroUKfyp8dsMep+krw==" saltValue="4tagR5G1Xs5zqOyVLn3ZaQ==" spinCount="100000" sqref="A141:F141" name="Intervalo1_25_2"/>
    <protectedRange algorithmName="SHA-512" hashValue="nJCPMKKPbQe6/ha4iPpgDvsehmgBQOKJ/8YB5Oj66Xa1HSaMdEySI9MA2i7F3wvMOIhzJpsg48H1o311Buf3qA==" saltValue="Z3UMDN8w5bylweDrohUzTQ==" spinCount="100000" sqref="G142" name="Intervalo1_1_3_32"/>
    <protectedRange algorithmName="SHA-512" hashValue="pYqvGp4vyeT51Cm34fl1Id+3laNBAeXZ4xCJQzRXtltNVGl551VlmJarAj+OLsj74RRcLroUKfyp8dsMep+krw==" saltValue="4tagR5G1Xs5zqOyVLn3ZaQ==" spinCount="100000" sqref="F143:G143 A142:A143 F142 B143 C142:E143" name="Intervalo1_25_3"/>
    <protectedRange algorithmName="SHA-512" hashValue="BIECXXLQTeZJOx05FhxNMY6bX0FG7L8BpAjO3Hk073tMf1ubRNMfSRBsBwOVM9WAG5vzoeJK9zi73lb6vrANVA==" saltValue="YhRx49mkr4bYm3ZTPTnjcg==" spinCount="100000" sqref="B142" name="Intervalo1_3_5"/>
    <protectedRange algorithmName="SHA-512" hashValue="BIECXXLQTeZJOx05FhxNMY6bX0FG7L8BpAjO3Hk073tMf1ubRNMfSRBsBwOVM9WAG5vzoeJK9zi73lb6vrANVA==" saltValue="YhRx49mkr4bYm3ZTPTnjcg==" spinCount="100000" sqref="E149 G147" name="Intervalo1_65"/>
    <protectedRange algorithmName="SHA-512" hashValue="nJCPMKKPbQe6/ha4iPpgDvsehmgBQOKJ/8YB5Oj66Xa1HSaMdEySI9MA2i7F3wvMOIhzJpsg48H1o311Buf3qA==" saltValue="Z3UMDN8w5bylweDrohUzTQ==" spinCount="100000" sqref="G149" name="Intervalo1_1_3_33"/>
    <protectedRange algorithmName="SHA-512" hashValue="pYqvGp4vyeT51Cm34fl1Id+3laNBAeXZ4xCJQzRXtltNVGl551VlmJarAj+OLsj74RRcLroUKfyp8dsMep+krw==" saltValue="4tagR5G1Xs5zqOyVLn3ZaQ==" spinCount="100000" sqref="F148:G148 C146:D150 E150:G150 A146:A150 F149 E147:F147 F146:G146 B147:B150" name="Intervalo1_25_4"/>
    <protectedRange algorithmName="SHA-512" hashValue="BIECXXLQTeZJOx05FhxNMY6bX0FG7L8BpAjO3Hk073tMf1ubRNMfSRBsBwOVM9WAG5vzoeJK9zi73lb6vrANVA==" saltValue="YhRx49mkr4bYm3ZTPTnjcg==" spinCount="100000" sqref="B146" name="Intervalo1_7_4_1"/>
    <protectedRange algorithmName="SHA-512" hashValue="SOYoXHnsd8H3JMwtnN8n0SDMvJLW8NUH3c7N9U/C2WTm7adtKrHc9Rw5AhcK1dwRMld7kJZ5o3zpwjKqrnC6rw==" saltValue="9sV1nF7wJ5XLhLyfByHakQ==" spinCount="100000" sqref="E146" name="Intervalo1_9_5_1"/>
    <protectedRange algorithmName="SHA-512" hashValue="nJCPMKKPbQe6/ha4iPpgDvsehmgBQOKJ/8YB5Oj66Xa1HSaMdEySI9MA2i7F3wvMOIhzJpsg48H1o311Buf3qA==" saltValue="Z3UMDN8w5bylweDrohUzTQ==" spinCount="100000" sqref="G155" name="Intervalo1_1_3_34"/>
    <protectedRange algorithmName="SHA-512" hashValue="pYqvGp4vyeT51Cm34fl1Id+3laNBAeXZ4xCJQzRXtltNVGl551VlmJarAj+OLsj74RRcLroUKfyp8dsMep+krw==" saltValue="4tagR5G1Xs5zqOyVLn3ZaQ==" spinCount="100000" sqref="F151:G154 F155 A151:E155" name="Intervalo1_25_5"/>
    <protectedRange algorithmName="SHA-512" hashValue="nJCPMKKPbQe6/ha4iPpgDvsehmgBQOKJ/8YB5Oj66Xa1HSaMdEySI9MA2i7F3wvMOIhzJpsg48H1o311Buf3qA==" saltValue="Z3UMDN8w5bylweDrohUzTQ==" spinCount="100000" sqref="G156" name="Intervalo1_1_3_35"/>
    <protectedRange algorithmName="SHA-512" hashValue="pYqvGp4vyeT51Cm34fl1Id+3laNBAeXZ4xCJQzRXtltNVGl551VlmJarAj+OLsj74RRcLroUKfyp8dsMep+krw==" saltValue="4tagR5G1Xs5zqOyVLn3ZaQ==" spinCount="100000" sqref="A156:F156" name="Intervalo1_25_6"/>
    <protectedRange algorithmName="SHA-512" hashValue="nJCPMKKPbQe6/ha4iPpgDvsehmgBQOKJ/8YB5Oj66Xa1HSaMdEySI9MA2i7F3wvMOIhzJpsg48H1o311Buf3qA==" saltValue="Z3UMDN8w5bylweDrohUzTQ==" spinCount="100000" sqref="G157" name="Intervalo1_1_3_36"/>
    <protectedRange algorithmName="SHA-512" hashValue="pYqvGp4vyeT51Cm34fl1Id+3laNBAeXZ4xCJQzRXtltNVGl551VlmJarAj+OLsj74RRcLroUKfyp8dsMep+krw==" saltValue="4tagR5G1Xs5zqOyVLn3ZaQ==" spinCount="100000" sqref="A157:F157" name="Intervalo1_25_7"/>
    <protectedRange algorithmName="SHA-512" hashValue="BIECXXLQTeZJOx05FhxNMY6bX0FG7L8BpAjO3Hk073tMf1ubRNMfSRBsBwOVM9WAG5vzoeJK9zi73lb6vrANVA==" saltValue="YhRx49mkr4bYm3ZTPTnjcg==" spinCount="100000" sqref="G158" name="Intervalo1_69"/>
    <protectedRange algorithmName="SHA-512" hashValue="pYqvGp4vyeT51Cm34fl1Id+3laNBAeXZ4xCJQzRXtltNVGl551VlmJarAj+OLsj74RRcLroUKfyp8dsMep+krw==" saltValue="4tagR5G1Xs5zqOyVLn3ZaQ==" spinCount="100000" sqref="E159:G159 E158:F158 A158:D159 A162:G162" name="Intervalo1_25_8"/>
    <protectedRange algorithmName="SHA-512" hashValue="BIECXXLQTeZJOx05FhxNMY6bX0FG7L8BpAjO3Hk073tMf1ubRNMfSRBsBwOVM9WAG5vzoeJK9zi73lb6vrANVA==" saltValue="YhRx49mkr4bYm3ZTPTnjcg==" spinCount="100000" sqref="G165 G163" name="Intervalo1_70"/>
    <protectedRange algorithmName="SHA-512" hashValue="SOYoXHnsd8H3JMwtnN8n0SDMvJLW8NUH3c7N9U/C2WTm7adtKrHc9Rw5AhcK1dwRMld7kJZ5o3zpwjKqrnC6rw==" saltValue="9sV1nF7wJ5XLhLyfByHakQ==" spinCount="100000" sqref="G164" name="Intervalo1_9_12_1"/>
    <protectedRange algorithmName="SHA-512" hashValue="SOYoXHnsd8H3JMwtnN8n0SDMvJLW8NUH3c7N9U/C2WTm7adtKrHc9Rw5AhcK1dwRMld7kJZ5o3zpwjKqrnC6rw==" saltValue="9sV1nF7wJ5XLhLyfByHakQ==" spinCount="100000" sqref="E165" name="Intervalo1_14_4"/>
    <protectedRange algorithmName="SHA-512" hashValue="pYqvGp4vyeT51Cm34fl1Id+3laNBAeXZ4xCJQzRXtltNVGl551VlmJarAj+OLsj74RRcLroUKfyp8dsMep+krw==" saltValue="4tagR5G1Xs5zqOyVLn3ZaQ==" spinCount="100000" sqref="F163:F165 E163:E164 A163:D165" name="Intervalo1_25_9"/>
    <protectedRange algorithmName="SHA-512" hashValue="BIECXXLQTeZJOx05FhxNMY6bX0FG7L8BpAjO3Hk073tMf1ubRNMfSRBsBwOVM9WAG5vzoeJK9zi73lb6vrANVA==" saltValue="YhRx49mkr4bYm3ZTPTnjcg==" spinCount="100000" sqref="G168" name="Intervalo1_71"/>
    <protectedRange algorithmName="SHA-512" hashValue="nJCPMKKPbQe6/ha4iPpgDvsehmgBQOKJ/8YB5Oj66Xa1HSaMdEySI9MA2i7F3wvMOIhzJpsg48H1o311Buf3qA==" saltValue="Z3UMDN8w5bylweDrohUzTQ==" spinCount="100000" sqref="G166" name="Intervalo1_1_3_37"/>
    <protectedRange algorithmName="SHA-512" hashValue="pYqvGp4vyeT51Cm34fl1Id+3laNBAeXZ4xCJQzRXtltNVGl551VlmJarAj+OLsj74RRcLroUKfyp8dsMep+krw==" saltValue="4tagR5G1Xs5zqOyVLn3ZaQ==" spinCount="100000" sqref="F167:G167 A166:F166 A168:F168 A167:D167" name="Intervalo1_25_10"/>
    <protectedRange algorithmName="SHA-512" hashValue="BIECXXLQTeZJOx05FhxNMY6bX0FG7L8BpAjO3Hk073tMf1ubRNMfSRBsBwOVM9WAG5vzoeJK9zi73lb6vrANVA==" saltValue="YhRx49mkr4bYm3ZTPTnjcg==" spinCount="100000" sqref="G171:G172" name="Intervalo1_72"/>
    <protectedRange algorithmName="SHA-512" hashValue="SOYoXHnsd8H3JMwtnN8n0SDMvJLW8NUH3c7N9U/C2WTm7adtKrHc9Rw5AhcK1dwRMld7kJZ5o3zpwjKqrnC6rw==" saltValue="9sV1nF7wJ5XLhLyfByHakQ==" spinCount="100000" sqref="G169" name="Intervalo1_9_13"/>
    <protectedRange algorithmName="SHA-512" hashValue="SOYoXHnsd8H3JMwtnN8n0SDMvJLW8NUH3c7N9U/C2WTm7adtKrHc9Rw5AhcK1dwRMld7kJZ5o3zpwjKqrnC6rw==" saltValue="9sV1nF7wJ5XLhLyfByHakQ==" spinCount="100000" sqref="A169:F169" name="Intervalo1_1_9_1"/>
    <protectedRange algorithmName="SHA-512" hashValue="SOYoXHnsd8H3JMwtnN8n0SDMvJLW8NUH3c7N9U/C2WTm7adtKrHc9Rw5AhcK1dwRMld7kJZ5o3zpwjKqrnC6rw==" saltValue="9sV1nF7wJ5XLhLyfByHakQ==" spinCount="100000" sqref="A171:F171" name="Intervalo1_2_5"/>
    <protectedRange algorithmName="SHA-512" hashValue="SOYoXHnsd8H3JMwtnN8n0SDMvJLW8NUH3c7N9U/C2WTm7adtKrHc9Rw5AhcK1dwRMld7kJZ5o3zpwjKqrnC6rw==" saltValue="9sV1nF7wJ5XLhLyfByHakQ==" spinCount="100000" sqref="A172:F172" name="Intervalo1_4_4"/>
    <protectedRange algorithmName="SHA-512" hashValue="BIECXXLQTeZJOx05FhxNMY6bX0FG7L8BpAjO3Hk073tMf1ubRNMfSRBsBwOVM9WAG5vzoeJK9zi73lb6vrANVA==" saltValue="YhRx49mkr4bYm3ZTPTnjcg==" spinCount="100000" sqref="E174 G173" name="Intervalo1_73"/>
    <protectedRange algorithmName="SHA-512" hashValue="pYqvGp4vyeT51Cm34fl1Id+3laNBAeXZ4xCJQzRXtltNVGl551VlmJarAj+OLsj74RRcLroUKfyp8dsMep+krw==" saltValue="4tagR5G1Xs5zqOyVLn3ZaQ==" spinCount="100000" sqref="C174" name="Intervalo1_1_19"/>
    <protectedRange algorithmName="SHA-512" hashValue="SOYoXHnsd8H3JMwtnN8n0SDMvJLW8NUH3c7N9U/C2WTm7adtKrHc9Rw5AhcK1dwRMld7kJZ5o3zpwjKqrnC6rw==" saltValue="9sV1nF7wJ5XLhLyfByHakQ==" spinCount="100000" sqref="C173" name="Intervalo1_4_4_1"/>
    <protectedRange algorithmName="SHA-512" hashValue="BIECXXLQTeZJOx05FhxNMY6bX0FG7L8BpAjO3Hk073tMf1ubRNMfSRBsBwOVM9WAG5vzoeJK9zi73lb6vrANVA==" saltValue="YhRx49mkr4bYm3ZTPTnjcg==" spinCount="100000" sqref="A173" name="Intervalo1_5_4"/>
    <protectedRange algorithmName="SHA-512" hashValue="BIECXXLQTeZJOx05FhxNMY6bX0FG7L8BpAjO3Hk073tMf1ubRNMfSRBsBwOVM9WAG5vzoeJK9zi73lb6vrANVA==" saltValue="YhRx49mkr4bYm3ZTPTnjcg==" spinCount="100000" sqref="B173 D173:F173" name="Intervalo1_6_1"/>
    <protectedRange algorithmName="SHA-512" hashValue="SOYoXHnsd8H3JMwtnN8n0SDMvJLW8NUH3c7N9U/C2WTm7adtKrHc9Rw5AhcK1dwRMld7kJZ5o3zpwjKqrnC6rw==" saltValue="9sV1nF7wJ5XLhLyfByHakQ==" spinCount="100000" sqref="D174 A174:B174 F174:G174" name="Intervalo1_26_1"/>
    <protectedRange algorithmName="SHA-512" hashValue="BIECXXLQTeZJOx05FhxNMY6bX0FG7L8BpAjO3Hk073tMf1ubRNMfSRBsBwOVM9WAG5vzoeJK9zi73lb6vrANVA==" saltValue="YhRx49mkr4bYm3ZTPTnjcg==" spinCount="100000" sqref="G176" name="Intervalo1_74"/>
    <protectedRange algorithmName="SHA-512" hashValue="SOYoXHnsd8H3JMwtnN8n0SDMvJLW8NUH3c7N9U/C2WTm7adtKrHc9Rw5AhcK1dwRMld7kJZ5o3zpwjKqrnC6rw==" saltValue="9sV1nF7wJ5XLhLyfByHakQ==" spinCount="100000" sqref="E175 G175" name="Intervalo1_9_14"/>
    <protectedRange algorithmName="SHA-512" hashValue="SOYoXHnsd8H3JMwtnN8n0SDMvJLW8NUH3c7N9U/C2WTm7adtKrHc9Rw5AhcK1dwRMld7kJZ5o3zpwjKqrnC6rw==" saltValue="9sV1nF7wJ5XLhLyfByHakQ==" spinCount="100000" sqref="F175:F176 E176 A175:D176" name="Intervalo1_26_2"/>
    <protectedRange algorithmName="SHA-512" hashValue="BIECXXLQTeZJOx05FhxNMY6bX0FG7L8BpAjO3Hk073tMf1ubRNMfSRBsBwOVM9WAG5vzoeJK9zi73lb6vrANVA==" saltValue="YhRx49mkr4bYm3ZTPTnjcg==" spinCount="100000" sqref="G177" name="Intervalo1_75"/>
    <protectedRange algorithmName="SHA-512" hashValue="SOYoXHnsd8H3JMwtnN8n0SDMvJLW8NUH3c7N9U/C2WTm7adtKrHc9Rw5AhcK1dwRMld7kJZ5o3zpwjKqrnC6rw==" saltValue="9sV1nF7wJ5XLhLyfByHakQ==" spinCount="100000" sqref="A177:F177" name="Intervalo1_26_3"/>
    <protectedRange algorithmName="SHA-512" hashValue="BIECXXLQTeZJOx05FhxNMY6bX0FG7L8BpAjO3Hk073tMf1ubRNMfSRBsBwOVM9WAG5vzoeJK9zi73lb6vrANVA==" saltValue="YhRx49mkr4bYm3ZTPTnjcg==" spinCount="100000" sqref="E183:E184 G181:G182 G184:G186 G179" name="Intervalo1_76"/>
    <protectedRange algorithmName="SHA-512" hashValue="nJCPMKKPbQe6/ha4iPpgDvsehmgBQOKJ/8YB5Oj66Xa1HSaMdEySI9MA2i7F3wvMOIhzJpsg48H1o311Buf3qA==" saltValue="Z3UMDN8w5bylweDrohUzTQ==" spinCount="100000" sqref="G178" name="Intervalo1_1_3_38"/>
    <protectedRange algorithmName="SHA-512" hashValue="SOYoXHnsd8H3JMwtnN8n0SDMvJLW8NUH3c7N9U/C2WTm7adtKrHc9Rw5AhcK1dwRMld7kJZ5o3zpwjKqrnC6rw==" saltValue="9sV1nF7wJ5XLhLyfByHakQ==" spinCount="100000" sqref="E185:E186 A178:D186 F183:G183 F180:G180 F184:F186 F181:F182 E178:E182 F178:F179" name="Intervalo1_26_4"/>
    <protectedRange algorithmName="SHA-512" hashValue="SOYoXHnsd8H3JMwtnN8n0SDMvJLW8NUH3c7N9U/C2WTm7adtKrHc9Rw5AhcK1dwRMld7kJZ5o3zpwjKqrnC6rw==" saltValue="9sV1nF7wJ5XLhLyfByHakQ==" spinCount="100000" sqref="G187" name="Intervalo1_9_15"/>
    <protectedRange algorithmName="SHA-512" hashValue="SOYoXHnsd8H3JMwtnN8n0SDMvJLW8NUH3c7N9U/C2WTm7adtKrHc9Rw5AhcK1dwRMld7kJZ5o3zpwjKqrnC6rw==" saltValue="9sV1nF7wJ5XLhLyfByHakQ==" spinCount="100000" sqref="A187:F187" name="Intervalo1_26_5"/>
    <protectedRange algorithmName="SHA-512" hashValue="BIECXXLQTeZJOx05FhxNMY6bX0FG7L8BpAjO3Hk073tMf1ubRNMfSRBsBwOVM9WAG5vzoeJK9zi73lb6vrANVA==" saltValue="YhRx49mkr4bYm3ZTPTnjcg==" spinCount="100000" sqref="C188 G188 C194:C196 G194:G196" name="Intervalo1_78"/>
    <protectedRange algorithmName="SHA-512" hashValue="SOYoXHnsd8H3JMwtnN8n0SDMvJLW8NUH3c7N9U/C2WTm7adtKrHc9Rw5AhcK1dwRMld7kJZ5o3zpwjKqrnC6rw==" saltValue="9sV1nF7wJ5XLhLyfByHakQ==" spinCount="100000" sqref="A188:B188 D188:F188 A194:B196 D194:F196" name="Intervalo1_26_6"/>
    <protectedRange algorithmName="SHA-512" hashValue="nJCPMKKPbQe6/ha4iPpgDvsehmgBQOKJ/8YB5Oj66Xa1HSaMdEySI9MA2i7F3wvMOIhzJpsg48H1o311Buf3qA==" saltValue="Z3UMDN8w5bylweDrohUzTQ==" spinCount="100000" sqref="G197" name="Intervalo1_1_3_39"/>
    <protectedRange algorithmName="SHA-512" hashValue="SOYoXHnsd8H3JMwtnN8n0SDMvJLW8NUH3c7N9U/C2WTm7adtKrHc9Rw5AhcK1dwRMld7kJZ5o3zpwjKqrnC6rw==" saltValue="9sV1nF7wJ5XLhLyfByHakQ==" spinCount="100000" sqref="G198" name="Intervalo1_14_5"/>
    <protectedRange algorithmName="SHA-512" hashValue="SOYoXHnsd8H3JMwtnN8n0SDMvJLW8NUH3c7N9U/C2WTm7adtKrHc9Rw5AhcK1dwRMld7kJZ5o3zpwjKqrnC6rw==" saltValue="9sV1nF7wJ5XLhLyfByHakQ==" spinCount="100000" sqref="A197:F198 B199:B212 B220:B229" name="Intervalo1_26_7"/>
    <protectedRange algorithmName="SHA-512" hashValue="BIECXXLQTeZJOx05FhxNMY6bX0FG7L8BpAjO3Hk073tMf1ubRNMfSRBsBwOVM9WAG5vzoeJK9zi73lb6vrANVA==" saltValue="YhRx49mkr4bYm3ZTPTnjcg==" spinCount="100000" sqref="E199 G200 F207:F209 A203 C201:E201 A205:A209 C209 D204:E204 C205:E208 G202:G203 F205:G206 C203:F203" name="Intervalo1_80"/>
    <protectedRange algorithmName="SHA-512" hashValue="pYqvGp4vyeT51Cm34fl1Id+3laNBAeXZ4xCJQzRXtltNVGl551VlmJarAj+OLsj74RRcLroUKfyp8dsMep+krw==" saltValue="4tagR5G1Xs5zqOyVLn3ZaQ==" spinCount="100000" sqref="F204 C204 A201 F201 A204" name="Intervalo1_1_20"/>
    <protectedRange algorithmName="SHA-512" hashValue="nJCPMKKPbQe6/ha4iPpgDvsehmgBQOKJ/8YB5Oj66Xa1HSaMdEySI9MA2i7F3wvMOIhzJpsg48H1o311Buf3qA==" saltValue="Z3UMDN8w5bylweDrohUzTQ==" spinCount="100000" sqref="G207 G201 G204 G209" name="Intervalo1_1_3_40"/>
    <protectedRange algorithmName="SHA-512" hashValue="SOYoXHnsd8H3JMwtnN8n0SDMvJLW8NUH3c7N9U/C2WTm7adtKrHc9Rw5AhcK1dwRMld7kJZ5o3zpwjKqrnC6rw==" saltValue="9sV1nF7wJ5XLhLyfByHakQ==" spinCount="100000" sqref="G199" name="Intervalo1_4_1"/>
    <protectedRange algorithmName="SHA-512" hashValue="SOYoXHnsd8H3JMwtnN8n0SDMvJLW8NUH3c7N9U/C2WTm7adtKrHc9Rw5AhcK1dwRMld7kJZ5o3zpwjKqrnC6rw==" saltValue="9sV1nF7wJ5XLhLyfByHakQ==" spinCount="100000" sqref="C202 D209:E209 G208" name="Intervalo1_9_16"/>
    <protectedRange algorithmName="SHA-512" hashValue="pYqvGp4vyeT51Cm34fl1Id+3laNBAeXZ4xCJQzRXtltNVGl551VlmJarAj+OLsj74RRcLroUKfyp8dsMep+krw==" saltValue="4tagR5G1Xs5zqOyVLn3ZaQ==" spinCount="100000" sqref="E200" name="Intervalo1_13_8"/>
    <protectedRange algorithmName="SHA-512" hashValue="SOYoXHnsd8H3JMwtnN8n0SDMvJLW8NUH3c7N9U/C2WTm7adtKrHc9Rw5AhcK1dwRMld7kJZ5o3zpwjKqrnC6rw==" saltValue="9sV1nF7wJ5XLhLyfByHakQ==" spinCount="100000" sqref="A202 D202:F202" name="Intervalo1_14_6"/>
    <protectedRange algorithmName="SHA-512" hashValue="SOYoXHnsd8H3JMwtnN8n0SDMvJLW8NUH3c7N9U/C2WTm7adtKrHc9Rw5AhcK1dwRMld7kJZ5o3zpwjKqrnC6rw==" saltValue="9sV1nF7wJ5XLhLyfByHakQ==" spinCount="100000" sqref="F199:F200 A199:A200 C199:D200" name="Intervalo1_26_8"/>
    <protectedRange algorithmName="SHA-512" hashValue="BIECXXLQTeZJOx05FhxNMY6bX0FG7L8BpAjO3Hk073tMf1ubRNMfSRBsBwOVM9WAG5vzoeJK9zi73lb6vrANVA==" saltValue="YhRx49mkr4bYm3ZTPTnjcg==" spinCount="100000" sqref="A211 C211:G211" name="Intervalo1_81"/>
    <protectedRange algorithmName="SHA-512" hashValue="SOYoXHnsd8H3JMwtnN8n0SDMvJLW8NUH3c7N9U/C2WTm7adtKrHc9Rw5AhcK1dwRMld7kJZ5o3zpwjKqrnC6rw==" saltValue="9sV1nF7wJ5XLhLyfByHakQ==" spinCount="100000" sqref="C210" name="Intervalo1_9_17"/>
    <protectedRange algorithmName="SHA-512" hashValue="SOYoXHnsd8H3JMwtnN8n0SDMvJLW8NUH3c7N9U/C2WTm7adtKrHc9Rw5AhcK1dwRMld7kJZ5o3zpwjKqrnC6rw==" saltValue="9sV1nF7wJ5XLhLyfByHakQ==" spinCount="100000" sqref="E210" name="Intervalo1_4_3"/>
    <protectedRange algorithmName="SHA-512" hashValue="SOYoXHnsd8H3JMwtnN8n0SDMvJLW8NUH3c7N9U/C2WTm7adtKrHc9Rw5AhcK1dwRMld7kJZ5o3zpwjKqrnC6rw==" saltValue="9sV1nF7wJ5XLhLyfByHakQ==" spinCount="100000" sqref="A210 D210 F210:G210" name="Intervalo1_14_7"/>
    <protectedRange algorithmName="SHA-512" hashValue="BIECXXLQTeZJOx05FhxNMY6bX0FG7L8BpAjO3Hk073tMf1ubRNMfSRBsBwOVM9WAG5vzoeJK9zi73lb6vrANVA==" saltValue="YhRx49mkr4bYm3ZTPTnjcg==" spinCount="100000" sqref="A213:F215 A212 C212:F212" name="Intervalo1_82"/>
    <protectedRange algorithmName="SHA-512" hashValue="nJCPMKKPbQe6/ha4iPpgDvsehmgBQOKJ/8YB5Oj66Xa1HSaMdEySI9MA2i7F3wvMOIhzJpsg48H1o311Buf3qA==" saltValue="Z3UMDN8w5bylweDrohUzTQ==" spinCount="100000" sqref="G213:G215" name="Intervalo1_1_3_41"/>
    <protectedRange algorithmName="SHA-512" hashValue="SOYoXHnsd8H3JMwtnN8n0SDMvJLW8NUH3c7N9U/C2WTm7adtKrHc9Rw5AhcK1dwRMld7kJZ5o3zpwjKqrnC6rw==" saltValue="9sV1nF7wJ5XLhLyfByHakQ==" spinCount="100000" sqref="G212" name="Intervalo1_4_1_1"/>
    <protectedRange algorithmName="SHA-512" hashValue="BIECXXLQTeZJOx05FhxNMY6bX0FG7L8BpAjO3Hk073tMf1ubRNMfSRBsBwOVM9WAG5vzoeJK9zi73lb6vrANVA==" saltValue="YhRx49mkr4bYm3ZTPTnjcg==" spinCount="100000" sqref="B216 D216:E216" name="Intervalo1_83"/>
    <protectedRange algorithmName="SHA-512" hashValue="pYqvGp4vyeT51Cm34fl1Id+3laNBAeXZ4xCJQzRXtltNVGl551VlmJarAj+OLsj74RRcLroUKfyp8dsMep+krw==" saltValue="4tagR5G1Xs5zqOyVLn3ZaQ==" spinCount="100000" sqref="A216 F216 C216" name="Intervalo1_1_21"/>
    <protectedRange algorithmName="SHA-512" hashValue="nJCPMKKPbQe6/ha4iPpgDvsehmgBQOKJ/8YB5Oj66Xa1HSaMdEySI9MA2i7F3wvMOIhzJpsg48H1o311Buf3qA==" saltValue="Z3UMDN8w5bylweDrohUzTQ==" spinCount="100000" sqref="G216" name="Intervalo1_1_3_42"/>
    <protectedRange algorithmName="SHA-512" hashValue="SOYoXHnsd8H3JMwtnN8n0SDMvJLW8NUH3c7N9U/C2WTm7adtKrHc9Rw5AhcK1dwRMld7kJZ5o3zpwjKqrnC6rw==" saltValue="9sV1nF7wJ5XLhLyfByHakQ==" spinCount="100000" sqref="A217:G217" name="Intervalo1_14_8"/>
    <protectedRange algorithmName="SHA-512" hashValue="BIECXXLQTeZJOx05FhxNMY6bX0FG7L8BpAjO3Hk073tMf1ubRNMfSRBsBwOVM9WAG5vzoeJK9zi73lb6vrANVA==" saltValue="YhRx49mkr4bYm3ZTPTnjcg==" spinCount="100000" sqref="C224 E236 G233:G237 F222:F225 A234:F235 A222:A225 G221 A218:G219 A230:G230 A232:G232 C225:E225 C222:E223 A220 C220:G220" name="Intervalo1_85"/>
    <protectedRange algorithmName="SHA-512" hashValue="pYqvGp4vyeT51Cm34fl1Id+3laNBAeXZ4xCJQzRXtltNVGl551VlmJarAj+OLsj74RRcLroUKfyp8dsMep+krw==" saltValue="4tagR5G1Xs5zqOyVLn3ZaQ==" spinCount="100000" sqref="A233:F233" name="Intervalo1_1_22"/>
    <protectedRange algorithmName="SHA-512" hashValue="nJCPMKKPbQe6/ha4iPpgDvsehmgBQOKJ/8YB5Oj66Xa1HSaMdEySI9MA2i7F3wvMOIhzJpsg48H1o311Buf3qA==" saltValue="Z3UMDN8w5bylweDrohUzTQ==" spinCount="100000" sqref="G222:G225" name="Intervalo1_1_3_43"/>
    <protectedRange algorithmName="SHA-512" hashValue="pYqvGp4vyeT51Cm34fl1Id+3laNBAeXZ4xCJQzRXtltNVGl551VlmJarAj+OLsj74RRcLroUKfyp8dsMep+krw==" saltValue="4tagR5G1Xs5zqOyVLn3ZaQ==" spinCount="100000" sqref="E221" name="Intervalo1_8_4"/>
    <protectedRange algorithmName="SHA-512" hashValue="SOYoXHnsd8H3JMwtnN8n0SDMvJLW8NUH3c7N9U/C2WTm7adtKrHc9Rw5AhcK1dwRMld7kJZ5o3zpwjKqrnC6rw==" saltValue="9sV1nF7wJ5XLhLyfByHakQ==" spinCount="100000" sqref="D224:E224" name="Intervalo1_9_18"/>
    <protectedRange algorithmName="SHA-512" hashValue="pYqvGp4vyeT51Cm34fl1Id+3laNBAeXZ4xCJQzRXtltNVGl551VlmJarAj+OLsj74RRcLroUKfyp8dsMep+krw==" saltValue="4tagR5G1Xs5zqOyVLn3ZaQ==" spinCount="100000" sqref="F221 A221 A236:D237 F236:F237 E237 C221:D221" name="Intervalo1_13_9"/>
    <protectedRange algorithmName="SHA-512" hashValue="pYqvGp4vyeT51Cm34fl1Id+3laNBAeXZ4xCJQzRXtltNVGl551VlmJarAj+OLsj74RRcLroUKfyp8dsMep+krw==" saltValue="4tagR5G1Xs5zqOyVLn3ZaQ==" spinCount="100000" sqref="A226:A229 C226:G229" name="Intervalo1_25_13"/>
    <protectedRange algorithmName="SHA-512" hashValue="BIECXXLQTeZJOx05FhxNMY6bX0FG7L8BpAjO3Hk073tMf1ubRNMfSRBsBwOVM9WAG5vzoeJK9zi73lb6vrANVA==" saltValue="YhRx49mkr4bYm3ZTPTnjcg==" spinCount="100000" sqref="A238:G238" name="Intervalo1_86"/>
    <protectedRange algorithmName="SHA-512" hashValue="BIECXXLQTeZJOx05FhxNMY6bX0FG7L8BpAjO3Hk073tMf1ubRNMfSRBsBwOVM9WAG5vzoeJK9zi73lb6vrANVA==" saltValue="YhRx49mkr4bYm3ZTPTnjcg==" spinCount="100000" sqref="A239:F239" name="Intervalo1_87"/>
    <protectedRange algorithmName="SHA-512" hashValue="nJCPMKKPbQe6/ha4iPpgDvsehmgBQOKJ/8YB5Oj66Xa1HSaMdEySI9MA2i7F3wvMOIhzJpsg48H1o311Buf3qA==" saltValue="Z3UMDN8w5bylweDrohUzTQ==" spinCount="100000" sqref="G239" name="Intervalo1_1_3_44"/>
    <protectedRange algorithmName="SHA-512" hashValue="BIECXXLQTeZJOx05FhxNMY6bX0FG7L8BpAjO3Hk073tMf1ubRNMfSRBsBwOVM9WAG5vzoeJK9zi73lb6vrANVA==" saltValue="YhRx49mkr4bYm3ZTPTnjcg==" spinCount="100000" sqref="A240:G240" name="Intervalo1_88"/>
    <protectedRange algorithmName="SHA-512" hashValue="BIECXXLQTeZJOx05FhxNMY6bX0FG7L8BpAjO3Hk073tMf1ubRNMfSRBsBwOVM9WAG5vzoeJK9zi73lb6vrANVA==" saltValue="YhRx49mkr4bYm3ZTPTnjcg==" spinCount="100000" sqref="A241:F241" name="Intervalo1_89"/>
    <protectedRange algorithmName="SHA-512" hashValue="nJCPMKKPbQe6/ha4iPpgDvsehmgBQOKJ/8YB5Oj66Xa1HSaMdEySI9MA2i7F3wvMOIhzJpsg48H1o311Buf3qA==" saltValue="Z3UMDN8w5bylweDrohUzTQ==" spinCount="100000" sqref="G241" name="Intervalo1_1_3_45"/>
    <protectedRange algorithmName="SHA-512" hashValue="pYqvGp4vyeT51Cm34fl1Id+3laNBAeXZ4xCJQzRXtltNVGl551VlmJarAj+OLsj74RRcLroUKfyp8dsMep+krw==" saltValue="4tagR5G1Xs5zqOyVLn3ZaQ==" spinCount="100000" sqref="A242:G242" name="Intervalo1_25_14"/>
    <protectedRange algorithmName="SHA-512" hashValue="BIECXXLQTeZJOx05FhxNMY6bX0FG7L8BpAjO3Hk073tMf1ubRNMfSRBsBwOVM9WAG5vzoeJK9zi73lb6vrANVA==" saltValue="YhRx49mkr4bYm3ZTPTnjcg==" spinCount="100000" sqref="A243:F245" name="Intervalo1_90"/>
    <protectedRange algorithmName="SHA-512" hashValue="nJCPMKKPbQe6/ha4iPpgDvsehmgBQOKJ/8YB5Oj66Xa1HSaMdEySI9MA2i7F3wvMOIhzJpsg48H1o311Buf3qA==" saltValue="Z3UMDN8w5bylweDrohUzTQ==" spinCount="100000" sqref="G243:G245" name="Intervalo1_1_3_46"/>
    <protectedRange algorithmName="SHA-512" hashValue="BIECXXLQTeZJOx05FhxNMY6bX0FG7L8BpAjO3Hk073tMf1ubRNMfSRBsBwOVM9WAG5vzoeJK9zi73lb6vrANVA==" saltValue="YhRx49mkr4bYm3ZTPTnjcg==" spinCount="100000" sqref="F247 A246:E247 A249:G249 F246:G246" name="Intervalo1_91"/>
    <protectedRange algorithmName="SHA-512" hashValue="nJCPMKKPbQe6/ha4iPpgDvsehmgBQOKJ/8YB5Oj66Xa1HSaMdEySI9MA2i7F3wvMOIhzJpsg48H1o311Buf3qA==" saltValue="Z3UMDN8w5bylweDrohUzTQ==" spinCount="100000" sqref="G247" name="Intervalo1_1_3_47"/>
    <protectedRange algorithmName="SHA-512" hashValue="pYqvGp4vyeT51Cm34fl1Id+3laNBAeXZ4xCJQzRXtltNVGl551VlmJarAj+OLsj74RRcLroUKfyp8dsMep+krw==" saltValue="4tagR5G1Xs5zqOyVLn3ZaQ==" spinCount="100000" sqref="A248:G248" name="Intervalo1_25_15"/>
    <protectedRange algorithmName="SHA-512" hashValue="BIECXXLQTeZJOx05FhxNMY6bX0FG7L8BpAjO3Hk073tMf1ubRNMfSRBsBwOVM9WAG5vzoeJK9zi73lb6vrANVA==" saltValue="YhRx49mkr4bYm3ZTPTnjcg==" spinCount="100000" sqref="A250:G250" name="Intervalo1_92"/>
    <protectedRange algorithmName="SHA-512" hashValue="BIECXXLQTeZJOx05FhxNMY6bX0FG7L8BpAjO3Hk073tMf1ubRNMfSRBsBwOVM9WAG5vzoeJK9zi73lb6vrANVA==" saltValue="YhRx49mkr4bYm3ZTPTnjcg==" spinCount="100000" sqref="A253:G253" name="Intervalo1_93"/>
    <protectedRange algorithmName="SHA-512" hashValue="BIECXXLQTeZJOx05FhxNMY6bX0FG7L8BpAjO3Hk073tMf1ubRNMfSRBsBwOVM9WAG5vzoeJK9zi73lb6vrANVA==" saltValue="YhRx49mkr4bYm3ZTPTnjcg==" spinCount="100000" sqref="B261 G265:G266 B266 F269:G271 F280:G281 B278 F279 A258:F260 E278:E281 A256:F256 A269:A271 C269:D271 D266:E266 D261:E261 E269 G261 A254:G254 A264:G264 B263 D263:E263 G263 F277:G278 A277:A281 C277:D281 B280:B281" name="Intervalo1_94"/>
    <protectedRange algorithmName="SHA-512" hashValue="pYqvGp4vyeT51Cm34fl1Id+3laNBAeXZ4xCJQzRXtltNVGl551VlmJarAj+OLsj74RRcLroUKfyp8dsMep+krw==" saltValue="4tagR5G1Xs5zqOyVLn3ZaQ==" spinCount="100000" sqref="B269:B271 B277" name="Intervalo1_1_23"/>
    <protectedRange algorithmName="SHA-512" hashValue="nJCPMKKPbQe6/ha4iPpgDvsehmgBQOKJ/8YB5Oj66Xa1HSaMdEySI9MA2i7F3wvMOIhzJpsg48H1o311Buf3qA==" saltValue="Z3UMDN8w5bylweDrohUzTQ==" spinCount="100000" sqref="G255:G260 G279" name="Intervalo1_1_3_48"/>
    <protectedRange algorithmName="SHA-512" hashValue="SOYoXHnsd8H3JMwtnN8n0SDMvJLW8NUH3c7N9U/C2WTm7adtKrHc9Rw5AhcK1dwRMld7kJZ5o3zpwjKqrnC6rw==" saltValue="9sV1nF7wJ5XLhLyfByHakQ==" spinCount="100000" sqref="C266 C261 F261 G267:G268 E267:E268 A266 A261 F266 C263 F263 A263" name="Intervalo1_9_19"/>
    <protectedRange algorithmName="SHA-512" hashValue="pYqvGp4vyeT51Cm34fl1Id+3laNBAeXZ4xCJQzRXtltNVGl551VlmJarAj+OLsj74RRcLroUKfyp8dsMep+krw==" saltValue="4tagR5G1Xs5zqOyVLn3ZaQ==" spinCount="100000" sqref="E270:E271 E277 A265:D265 F265" name="Intervalo1_13_10"/>
    <protectedRange algorithmName="SHA-512" hashValue="pYqvGp4vyeT51Cm34fl1Id+3laNBAeXZ4xCJQzRXtltNVGl551VlmJarAj+OLsj74RRcLroUKfyp8dsMep+krw==" saltValue="4tagR5G1Xs5zqOyVLn3ZaQ==" spinCount="100000" sqref="A255 A257:D257 F257 C255:F255" name="Intervalo1_25_16"/>
    <protectedRange algorithmName="SHA-512" hashValue="SOYoXHnsd8H3JMwtnN8n0SDMvJLW8NUH3c7N9U/C2WTm7adtKrHc9Rw5AhcK1dwRMld7kJZ5o3zpwjKqrnC6rw==" saltValue="9sV1nF7wJ5XLhLyfByHakQ==" spinCount="100000" sqref="F267:F268 A268:D268 A267 C267:D267" name="Intervalo1_26_9"/>
    <protectedRange algorithmName="SHA-512" hashValue="BIECXXLQTeZJOx05FhxNMY6bX0FG7L8BpAjO3Hk073tMf1ubRNMfSRBsBwOVM9WAG5vzoeJK9zi73lb6vrANVA==" saltValue="YhRx49mkr4bYm3ZTPTnjcg==" spinCount="100000" sqref="F283:F286 B283:E283 D285 A283:A286 C284:C285 C286:D286 B285:B286" name="Intervalo1_95"/>
    <protectedRange algorithmName="SHA-512" hashValue="nJCPMKKPbQe6/ha4iPpgDvsehmgBQOKJ/8YB5Oj66Xa1HSaMdEySI9MA2i7F3wvMOIhzJpsg48H1o311Buf3qA==" saltValue="Z3UMDN8w5bylweDrohUzTQ==" spinCount="100000" sqref="G283:G286" name="Intervalo1_1_3_49"/>
    <protectedRange algorithmName="SHA-512" hashValue="pYqvGp4vyeT51Cm34fl1Id+3laNBAeXZ4xCJQzRXtltNVGl551VlmJarAj+OLsj74RRcLroUKfyp8dsMep+krw==" saltValue="4tagR5G1Xs5zqOyVLn3ZaQ==" spinCount="100000" sqref="D282" name="Intervalo1_8_5"/>
    <protectedRange algorithmName="SHA-512" hashValue="SOYoXHnsd8H3JMwtnN8n0SDMvJLW8NUH3c7N9U/C2WTm7adtKrHc9Rw5AhcK1dwRMld7kJZ5o3zpwjKqrnC6rw==" saltValue="9sV1nF7wJ5XLhLyfByHakQ==" spinCount="100000" sqref="B284 D284:E284" name="Intervalo1_9_20"/>
    <protectedRange algorithmName="SHA-512" hashValue="pYqvGp4vyeT51Cm34fl1Id+3laNBAeXZ4xCJQzRXtltNVGl551VlmJarAj+OLsj74RRcLroUKfyp8dsMep+krw==" saltValue="4tagR5G1Xs5zqOyVLn3ZaQ==" spinCount="100000" sqref="A282:C282 E282:G282" name="Intervalo1_13_11"/>
    <protectedRange algorithmName="SHA-512" hashValue="BIECXXLQTeZJOx05FhxNMY6bX0FG7L8BpAjO3Hk073tMf1ubRNMfSRBsBwOVM9WAG5vzoeJK9zi73lb6vrANVA==" saltValue="YhRx49mkr4bYm3ZTPTnjcg==" spinCount="100000" sqref="B289 G293:G297 G301 G312 C304:C305 B305 B312 G288:G289 F307:F308 F290 F287 D312:E312 A287:D287 D305:E305 B301:E301 D289 A306:E308 A290:D290 E287:E290 F306:G306 A298:G298 A313:G314 A300:G300 G304:G305 A311:F311" name="Intervalo1_96"/>
    <protectedRange algorithmName="SHA-512" hashValue="pYqvGp4vyeT51Cm34fl1Id+3laNBAeXZ4xCJQzRXtltNVGl551VlmJarAj+OLsj74RRcLroUKfyp8dsMep+krw==" saltValue="4tagR5G1Xs5zqOyVLn3ZaQ==" spinCount="100000" sqref="B288 D288" name="Intervalo1_1_24"/>
    <protectedRange algorithmName="SHA-512" hashValue="nJCPMKKPbQe6/ha4iPpgDvsehmgBQOKJ/8YB5Oj66Xa1HSaMdEySI9MA2i7F3wvMOIhzJpsg48H1o311Buf3qA==" saltValue="Z3UMDN8w5bylweDrohUzTQ==" spinCount="100000" sqref="G287 G307:G308" name="Intervalo1_1_3_50"/>
    <protectedRange algorithmName="SHA-512" hashValue="SOYoXHnsd8H3JMwtnN8n0SDMvJLW8NUH3c7N9U/C2WTm7adtKrHc9Rw5AhcK1dwRMld7kJZ5o3zpwjKqrnC6rw==" saltValue="9sV1nF7wJ5XLhLyfByHakQ==" spinCount="100000" sqref="G311 G290" name="Intervalo1_4_1_2"/>
    <protectedRange algorithmName="SHA-512" hashValue="SOYoXHnsd8H3JMwtnN8n0SDMvJLW8NUH3c7N9U/C2WTm7adtKrHc9Rw5AhcK1dwRMld7kJZ5o3zpwjKqrnC6rw==" saltValue="9sV1nF7wJ5XLhLyfByHakQ==" spinCount="100000" sqref="C312 C289 E291 A312 C293:C297 F289 G291:G292 A289 F312" name="Intervalo1_9_21"/>
    <protectedRange algorithmName="SHA-512" hashValue="pYqvGp4vyeT51Cm34fl1Id+3laNBAeXZ4xCJQzRXtltNVGl551VlmJarAj+OLsj74RRcLroUKfyp8dsMep+krw==" saltValue="4tagR5G1Xs5zqOyVLn3ZaQ==" spinCount="100000" sqref="F288 E294:E297 A288 C288" name="Intervalo1_13_12"/>
    <protectedRange algorithmName="SHA-512" hashValue="SOYoXHnsd8H3JMwtnN8n0SDMvJLW8NUH3c7N9U/C2WTm7adtKrHc9Rw5AhcK1dwRMld7kJZ5o3zpwjKqrnC6rw==" saltValue="9sV1nF7wJ5XLhLyfByHakQ==" spinCount="100000" sqref="B293 F293:F297 A293:A297 D293:E293" name="Intervalo1_14_9"/>
    <protectedRange algorithmName="SHA-512" hashValue="pYqvGp4vyeT51Cm34fl1Id+3laNBAeXZ4xCJQzRXtltNVGl551VlmJarAj+OLsj74RRcLroUKfyp8dsMep+krw==" saltValue="4tagR5G1Xs5zqOyVLn3ZaQ==" spinCount="100000" sqref="B292 D292:E292" name="Intervalo1_25_17"/>
    <protectedRange algorithmName="SHA-512" hashValue="SOYoXHnsd8H3JMwtnN8n0SDMvJLW8NUH3c7N9U/C2WTm7adtKrHc9Rw5AhcK1dwRMld7kJZ5o3zpwjKqrnC6rw==" saltValue="9sV1nF7wJ5XLhLyfByHakQ==" spinCount="100000" sqref="D294:D297 F291:F292 C292 B294:B297 B291:D291 D304:E304 B304 A301 F301 A291:A292 A304:A305 F304:F305" name="Intervalo1_26_10"/>
    <protectedRange algorithmName="SHA-512" hashValue="BIECXXLQTeZJOx05FhxNMY6bX0FG7L8BpAjO3Hk073tMf1ubRNMfSRBsBwOVM9WAG5vzoeJK9zi73lb6vrANVA==" saltValue="YhRx49mkr4bYm3ZTPTnjcg==" spinCount="100000" sqref="G322 C322 G325:G327 B327 E329 A324:F324 A331:E331 A315:F315 D327:E327 G316 G330:G331 A330 C330:E330" name="Intervalo1_97"/>
    <protectedRange algorithmName="SHA-512" hashValue="pYqvGp4vyeT51Cm34fl1Id+3laNBAeXZ4xCJQzRXtltNVGl551VlmJarAj+OLsj74RRcLroUKfyp8dsMep+krw==" saltValue="4tagR5G1Xs5zqOyVLn3ZaQ==" spinCount="100000" sqref="A316:F316" name="Intervalo1_1_25"/>
    <protectedRange algorithmName="SHA-512" hashValue="nJCPMKKPbQe6/ha4iPpgDvsehmgBQOKJ/8YB5Oj66Xa1HSaMdEySI9MA2i7F3wvMOIhzJpsg48H1o311Buf3qA==" saltValue="Z3UMDN8w5bylweDrohUzTQ==" spinCount="100000" sqref="G315 G324" name="Intervalo1_1_3_51"/>
    <protectedRange algorithmName="SHA-512" hashValue="pYqvGp4vyeT51Cm34fl1Id+3laNBAeXZ4xCJQzRXtltNVGl551VlmJarAj+OLsj74RRcLroUKfyp8dsMep+krw==" saltValue="4tagR5G1Xs5zqOyVLn3ZaQ==" spinCount="100000" sqref="E325" name="Intervalo1_8_6"/>
    <protectedRange algorithmName="SHA-512" hashValue="SOYoXHnsd8H3JMwtnN8n0SDMvJLW8NUH3c7N9U/C2WTm7adtKrHc9Rw5AhcK1dwRMld7kJZ5o3zpwjKqrnC6rw==" saltValue="9sV1nF7wJ5XLhLyfByHakQ==" spinCount="100000" sqref="E321 E323 G328:G329 G323 E328 G332:G333 G321 E333 A327 C326:C327" name="Intervalo1_9_22"/>
    <protectedRange algorithmName="SHA-512" hashValue="pYqvGp4vyeT51Cm34fl1Id+3laNBAeXZ4xCJQzRXtltNVGl551VlmJarAj+OLsj74RRcLroUKfyp8dsMep+krw==" saltValue="4tagR5G1Xs5zqOyVLn3ZaQ==" spinCount="100000" sqref="F325 E326 A325:D325" name="Intervalo1_13_13"/>
    <protectedRange algorithmName="SHA-512" hashValue="SOYoXHnsd8H3JMwtnN8n0SDMvJLW8NUH3c7N9U/C2WTm7adtKrHc9Rw5AhcK1dwRMld7kJZ5o3zpwjKqrnC6rw==" saltValue="9sV1nF7wJ5XLhLyfByHakQ==" spinCount="100000" sqref="B332" name="Intervalo1_1_7_1"/>
    <protectedRange algorithmName="SHA-512" hashValue="SOYoXHnsd8H3JMwtnN8n0SDMvJLW8NUH3c7N9U/C2WTm7adtKrHc9Rw5AhcK1dwRMld7kJZ5o3zpwjKqrnC6rw==" saltValue="9sV1nF7wJ5XLhLyfByHakQ==" spinCount="100000" sqref="A326 F326:F334" name="Intervalo1_14_10"/>
    <protectedRange algorithmName="SHA-512" hashValue="SOYoXHnsd8H3JMwtnN8n0SDMvJLW8NUH3c7N9U/C2WTm7adtKrHc9Rw5AhcK1dwRMld7kJZ5o3zpwjKqrnC6rw==" saltValue="9sV1nF7wJ5XLhLyfByHakQ==" spinCount="100000" sqref="C321:D321 A321:B323 D326 B326 C323:D323 F321:F323 D322:E322 A333:D333 B330 A328:D329 A332 C332:D332" name="Intervalo1_26_11"/>
    <protectedRange algorithmName="SHA-512" hashValue="SOYoXHnsd8H3JMwtnN8n0SDMvJLW8NUH3c7N9U/C2WTm7adtKrHc9Rw5AhcK1dwRMld7kJZ5o3zpwjKqrnC6rw==" saltValue="9sV1nF7wJ5XLhLyfByHakQ==" spinCount="100000" sqref="G334" name="Intervalo1_9_23"/>
    <protectedRange algorithmName="SHA-512" hashValue="SOYoXHnsd8H3JMwtnN8n0SDMvJLW8NUH3c7N9U/C2WTm7adtKrHc9Rw5AhcK1dwRMld7kJZ5o3zpwjKqrnC6rw==" saltValue="9sV1nF7wJ5XLhLyfByHakQ==" spinCount="100000" sqref="E334" name="Intervalo1_1_7_2"/>
    <protectedRange algorithmName="SHA-512" hashValue="SOYoXHnsd8H3JMwtnN8n0SDMvJLW8NUH3c7N9U/C2WTm7adtKrHc9Rw5AhcK1dwRMld7kJZ5o3zpwjKqrnC6rw==" saltValue="9sV1nF7wJ5XLhLyfByHakQ==" spinCount="100000" sqref="A334:D334" name="Intervalo1_26_12"/>
    <protectedRange algorithmName="SHA-512" hashValue="sQdaJro8J67/AnMFJRr1C7pGr9rfyYjS1P4zS2YmLP+4mgVtSIuj/TuOyV7JDljSzzWzNsjbn7WRHaQud5EcYQ==" saltValue="dH8+dZXwqdmJz259YSaYDQ==" spinCount="100000" sqref="A3:E3" name="Intervalo2"/>
    <protectedRange algorithmName="SHA-512" hashValue="BIECXXLQTeZJOx05FhxNMY6bX0FG7L8BpAjO3Hk073tMf1ubRNMfSRBsBwOVM9WAG5vzoeJK9zi73lb6vrANVA==" saltValue="YhRx49mkr4bYm3ZTPTnjcg==" spinCount="100000" sqref="F3" name="Intervalo1_15_1"/>
    <protectedRange algorithmName="SHA-512" hashValue="sQdaJro8J67/AnMFJRr1C7pGr9rfyYjS1P4zS2YmLP+4mgVtSIuj/TuOyV7JDljSzzWzNsjbn7WRHaQud5EcYQ==" saltValue="dH8+dZXwqdmJz259YSaYDQ==" spinCount="100000" sqref="A21:E21" name="Intervalo2_1"/>
    <protectedRange algorithmName="SHA-512" hashValue="BIECXXLQTeZJOx05FhxNMY6bX0FG7L8BpAjO3Hk073tMf1ubRNMfSRBsBwOVM9WAG5vzoeJK9zi73lb6vrANVA==" saltValue="YhRx49mkr4bYm3ZTPTnjcg==" spinCount="100000" sqref="F21" name="Intervalo1_15_3"/>
    <protectedRange algorithmName="SHA-512" hashValue="sQdaJro8J67/AnMFJRr1C7pGr9rfyYjS1P4zS2YmLP+4mgVtSIuj/TuOyV7JDljSzzWzNsjbn7WRHaQud5EcYQ==" saltValue="dH8+dZXwqdmJz259YSaYDQ==" spinCount="100000" sqref="E26 A26:D27" name="Intervalo2_2"/>
    <protectedRange algorithmName="SHA-512" hashValue="BIECXXLQTeZJOx05FhxNMY6bX0FG7L8BpAjO3Hk073tMf1ubRNMfSRBsBwOVM9WAG5vzoeJK9zi73lb6vrANVA==" saltValue="YhRx49mkr4bYm3ZTPTnjcg==" spinCount="100000" sqref="F26:F27 E27" name="Intervalo1_15_4"/>
    <protectedRange algorithmName="SHA-512" hashValue="sQdaJro8J67/AnMFJRr1C7pGr9rfyYjS1P4zS2YmLP+4mgVtSIuj/TuOyV7JDljSzzWzNsjbn7WRHaQud5EcYQ==" saltValue="dH8+dZXwqdmJz259YSaYDQ==" spinCount="100000" sqref="A41:D43" name="Intervalo2_3"/>
    <protectedRange algorithmName="SHA-512" hashValue="BIECXXLQTeZJOx05FhxNMY6bX0FG7L8BpAjO3Hk073tMf1ubRNMfSRBsBwOVM9WAG5vzoeJK9zi73lb6vrANVA==" saltValue="YhRx49mkr4bYm3ZTPTnjcg==" spinCount="100000" sqref="E41:F41 F42:F43" name="Intervalo1_15_5"/>
    <protectedRange algorithmName="SHA-512" hashValue="BIECXXLQTeZJOx05FhxNMY6bX0FG7L8BpAjO3Hk073tMf1ubRNMfSRBsBwOVM9WAG5vzoeJK9zi73lb6vrANVA==" saltValue="YhRx49mkr4bYm3ZTPTnjcg==" spinCount="100000" sqref="E42:E43" name="Intervalo1_3_1_1"/>
    <protectedRange algorithmName="SHA-512" hashValue="sQdaJro8J67/AnMFJRr1C7pGr9rfyYjS1P4zS2YmLP+4mgVtSIuj/TuOyV7JDljSzzWzNsjbn7WRHaQud5EcYQ==" saltValue="dH8+dZXwqdmJz259YSaYDQ==" spinCount="100000" sqref="A61:E61" name="Intervalo2_4"/>
    <protectedRange algorithmName="SHA-512" hashValue="BIECXXLQTeZJOx05FhxNMY6bX0FG7L8BpAjO3Hk073tMf1ubRNMfSRBsBwOVM9WAG5vzoeJK9zi73lb6vrANVA==" saltValue="YhRx49mkr4bYm3ZTPTnjcg==" spinCount="100000" sqref="F61" name="Intervalo1_15_6"/>
    <protectedRange algorithmName="SHA-512" hashValue="sQdaJro8J67/AnMFJRr1C7pGr9rfyYjS1P4zS2YmLP+4mgVtSIuj/TuOyV7JDljSzzWzNsjbn7WRHaQud5EcYQ==" saltValue="dH8+dZXwqdmJz259YSaYDQ==" spinCount="100000" sqref="A83:E83" name="Intervalo2_5"/>
    <protectedRange algorithmName="SHA-512" hashValue="BIECXXLQTeZJOx05FhxNMY6bX0FG7L8BpAjO3Hk073tMf1ubRNMfSRBsBwOVM9WAG5vzoeJK9zi73lb6vrANVA==" saltValue="YhRx49mkr4bYm3ZTPTnjcg==" spinCount="100000" sqref="F83" name="Intervalo1_15_7"/>
    <protectedRange algorithmName="SHA-512" hashValue="sQdaJro8J67/AnMFJRr1C7pGr9rfyYjS1P4zS2YmLP+4mgVtSIuj/TuOyV7JDljSzzWzNsjbn7WRHaQud5EcYQ==" saltValue="dH8+dZXwqdmJz259YSaYDQ==" spinCount="100000" sqref="A103:E103" name="Intervalo2_6"/>
    <protectedRange algorithmName="SHA-512" hashValue="BIECXXLQTeZJOx05FhxNMY6bX0FG7L8BpAjO3Hk073tMf1ubRNMfSRBsBwOVM9WAG5vzoeJK9zi73lb6vrANVA==" saltValue="YhRx49mkr4bYm3ZTPTnjcg==" spinCount="100000" sqref="F103" name="Intervalo1_15_8"/>
    <protectedRange algorithmName="SHA-512" hashValue="sQdaJro8J67/AnMFJRr1C7pGr9rfyYjS1P4zS2YmLP+4mgVtSIuj/TuOyV7JDljSzzWzNsjbn7WRHaQud5EcYQ==" saltValue="dH8+dZXwqdmJz259YSaYDQ==" spinCount="100000" sqref="E144 A144:D145" name="Intervalo2_7"/>
    <protectedRange algorithmName="SHA-512" hashValue="BIECXXLQTeZJOx05FhxNMY6bX0FG7L8BpAjO3Hk073tMf1ubRNMfSRBsBwOVM9WAG5vzoeJK9zi73lb6vrANVA==" saltValue="YhRx49mkr4bYm3ZTPTnjcg==" spinCount="100000" sqref="E145 F144:F145" name="Intervalo1_15_9"/>
    <protectedRange algorithmName="SHA-512" hashValue="sQdaJro8J67/AnMFJRr1C7pGr9rfyYjS1P4zS2YmLP+4mgVtSIuj/TuOyV7JDljSzzWzNsjbn7WRHaQud5EcYQ==" saltValue="dH8+dZXwqdmJz259YSaYDQ==" spinCount="100000" sqref="E160 A160:D161" name="Intervalo2_9"/>
    <protectedRange algorithmName="SHA-512" hashValue="BIECXXLQTeZJOx05FhxNMY6bX0FG7L8BpAjO3Hk073tMf1ubRNMfSRBsBwOVM9WAG5vzoeJK9zi73lb6vrANVA==" saltValue="YhRx49mkr4bYm3ZTPTnjcg==" spinCount="100000" sqref="F160:F161" name="Intervalo1_15_11"/>
    <protectedRange algorithmName="SHA-512" hashValue="SOYoXHnsd8H3JMwtnN8n0SDMvJLW8NUH3c7N9U/C2WTm7adtKrHc9Rw5AhcK1dwRMld7kJZ5o3zpwjKqrnC6rw==" saltValue="9sV1nF7wJ5XLhLyfByHakQ==" spinCount="100000" sqref="E161" name="Intervalo1_14_1_3"/>
    <protectedRange algorithmName="SHA-512" hashValue="sQdaJro8J67/AnMFJRr1C7pGr9rfyYjS1P4zS2YmLP+4mgVtSIuj/TuOyV7JDljSzzWzNsjbn7WRHaQud5EcYQ==" saltValue="dH8+dZXwqdmJz259YSaYDQ==" spinCount="100000" sqref="A170:E170" name="Intervalo2_10"/>
    <protectedRange algorithmName="SHA-512" hashValue="BIECXXLQTeZJOx05FhxNMY6bX0FG7L8BpAjO3Hk073tMf1ubRNMfSRBsBwOVM9WAG5vzoeJK9zi73lb6vrANVA==" saltValue="YhRx49mkr4bYm3ZTPTnjcg==" spinCount="100000" sqref="F170" name="Intervalo1_15_12"/>
    <protectedRange algorithmName="SHA-512" hashValue="sQdaJro8J67/AnMFJRr1C7pGr9rfyYjS1P4zS2YmLP+4mgVtSIuj/TuOyV7JDljSzzWzNsjbn7WRHaQud5EcYQ==" saltValue="dH8+dZXwqdmJz259YSaYDQ==" spinCount="100000" sqref="E192:E193 A189:D193" name="Intervalo2_11"/>
    <protectedRange algorithmName="SHA-512" hashValue="BIECXXLQTeZJOx05FhxNMY6bX0FG7L8BpAjO3Hk073tMf1ubRNMfSRBsBwOVM9WAG5vzoeJK9zi73lb6vrANVA==" saltValue="YhRx49mkr4bYm3ZTPTnjcg==" spinCount="100000" sqref="E189:F191 F192:F193" name="Intervalo1_15_13"/>
    <protectedRange algorithmName="SHA-512" hashValue="sQdaJro8J67/AnMFJRr1C7pGr9rfyYjS1P4zS2YmLP+4mgVtSIuj/TuOyV7JDljSzzWzNsjbn7WRHaQud5EcYQ==" saltValue="dH8+dZXwqdmJz259YSaYDQ==" spinCount="100000" sqref="A231:E231" name="Intervalo2_12"/>
    <protectedRange algorithmName="SHA-512" hashValue="BIECXXLQTeZJOx05FhxNMY6bX0FG7L8BpAjO3Hk073tMf1ubRNMfSRBsBwOVM9WAG5vzoeJK9zi73lb6vrANVA==" saltValue="YhRx49mkr4bYm3ZTPTnjcg==" spinCount="100000" sqref="F231" name="Intervalo1_15_14"/>
    <protectedRange algorithmName="SHA-512" hashValue="sQdaJro8J67/AnMFJRr1C7pGr9rfyYjS1P4zS2YmLP+4mgVtSIuj/TuOyV7JDljSzzWzNsjbn7WRHaQud5EcYQ==" saltValue="dH8+dZXwqdmJz259YSaYDQ==" spinCount="100000" sqref="E251 A251:D252" name="Intervalo2_13"/>
    <protectedRange algorithmName="SHA-512" hashValue="BIECXXLQTeZJOx05FhxNMY6bX0FG7L8BpAjO3Hk073tMf1ubRNMfSRBsBwOVM9WAG5vzoeJK9zi73lb6vrANVA==" saltValue="YhRx49mkr4bYm3ZTPTnjcg==" spinCount="100000" sqref="E252 F251:F252" name="Intervalo1_15_15"/>
    <protectedRange algorithmName="SHA-512" hashValue="sQdaJro8J67/AnMFJRr1C7pGr9rfyYjS1P4zS2YmLP+4mgVtSIuj/TuOyV7JDljSzzWzNsjbn7WRHaQud5EcYQ==" saltValue="dH8+dZXwqdmJz259YSaYDQ==" spinCount="100000" sqref="A262:E262" name="Intervalo2_14"/>
    <protectedRange algorithmName="SHA-512" hashValue="BIECXXLQTeZJOx05FhxNMY6bX0FG7L8BpAjO3Hk073tMf1ubRNMfSRBsBwOVM9WAG5vzoeJK9zi73lb6vrANVA==" saltValue="YhRx49mkr4bYm3ZTPTnjcg==" spinCount="100000" sqref="F262" name="Intervalo1_15_16"/>
    <protectedRange algorithmName="SHA-512" hashValue="sQdaJro8J67/AnMFJRr1C7pGr9rfyYjS1P4zS2YmLP+4mgVtSIuj/TuOyV7JDljSzzWzNsjbn7WRHaQud5EcYQ==" saltValue="dH8+dZXwqdmJz259YSaYDQ==" spinCount="100000" sqref="A272:E276" name="Intervalo2_15"/>
    <protectedRange algorithmName="SHA-512" hashValue="BIECXXLQTeZJOx05FhxNMY6bX0FG7L8BpAjO3Hk073tMf1ubRNMfSRBsBwOVM9WAG5vzoeJK9zi73lb6vrANVA==" saltValue="YhRx49mkr4bYm3ZTPTnjcg==" spinCount="100000" sqref="F272:F276" name="Intervalo1_15_17"/>
    <protectedRange algorithmName="SHA-512" hashValue="sQdaJro8J67/AnMFJRr1C7pGr9rfyYjS1P4zS2YmLP+4mgVtSIuj/TuOyV7JDljSzzWzNsjbn7WRHaQud5EcYQ==" saltValue="dH8+dZXwqdmJz259YSaYDQ==" spinCount="100000" sqref="A299:E299" name="Intervalo2_16"/>
    <protectedRange algorithmName="SHA-512" hashValue="BIECXXLQTeZJOx05FhxNMY6bX0FG7L8BpAjO3Hk073tMf1ubRNMfSRBsBwOVM9WAG5vzoeJK9zi73lb6vrANVA==" saltValue="YhRx49mkr4bYm3ZTPTnjcg==" spinCount="100000" sqref="F299" name="Intervalo1_15_18"/>
    <protectedRange algorithmName="SHA-512" hashValue="sQdaJro8J67/AnMFJRr1C7pGr9rfyYjS1P4zS2YmLP+4mgVtSIuj/TuOyV7JDljSzzWzNsjbn7WRHaQud5EcYQ==" saltValue="dH8+dZXwqdmJz259YSaYDQ==" spinCount="100000" sqref="A302:E303" name="Intervalo2_17"/>
    <protectedRange algorithmName="SHA-512" hashValue="BIECXXLQTeZJOx05FhxNMY6bX0FG7L8BpAjO3Hk073tMf1ubRNMfSRBsBwOVM9WAG5vzoeJK9zi73lb6vrANVA==" saltValue="YhRx49mkr4bYm3ZTPTnjcg==" spinCount="100000" sqref="F302:F303" name="Intervalo1_15_19"/>
    <protectedRange algorithmName="SHA-512" hashValue="sQdaJro8J67/AnMFJRr1C7pGr9rfyYjS1P4zS2YmLP+4mgVtSIuj/TuOyV7JDljSzzWzNsjbn7WRHaQud5EcYQ==" saltValue="dH8+dZXwqdmJz259YSaYDQ==" spinCount="100000" sqref="E309 A309:D310" name="Intervalo2_18"/>
    <protectedRange algorithmName="SHA-512" hashValue="BIECXXLQTeZJOx05FhxNMY6bX0FG7L8BpAjO3Hk073tMf1ubRNMfSRBsBwOVM9WAG5vzoeJK9zi73lb6vrANVA==" saltValue="YhRx49mkr4bYm3ZTPTnjcg==" spinCount="100000" sqref="E310 F309:F310" name="Intervalo1_15_20"/>
    <protectedRange algorithmName="SHA-512" hashValue="sQdaJro8J67/AnMFJRr1C7pGr9rfyYjS1P4zS2YmLP+4mgVtSIuj/TuOyV7JDljSzzWzNsjbn7WRHaQud5EcYQ==" saltValue="dH8+dZXwqdmJz259YSaYDQ==" spinCount="100000" sqref="E317:E318 A317:D320" name="Intervalo2_19"/>
    <protectedRange algorithmName="SHA-512" hashValue="BIECXXLQTeZJOx05FhxNMY6bX0FG7L8BpAjO3Hk073tMf1ubRNMfSRBsBwOVM9WAG5vzoeJK9zi73lb6vrANVA==" saltValue="YhRx49mkr4bYm3ZTPTnjcg==" spinCount="100000" sqref="E319 E320:F320 F317:F319" name="Intervalo1_15_21"/>
    <protectedRange algorithmName="SHA-512" hashValue="BIECXXLQTeZJOx05FhxNMY6bX0FG7L8BpAjO3Hk073tMf1ubRNMfSRBsBwOVM9WAG5vzoeJK9zi73lb6vrANVA==" saltValue="YhRx49mkr4bYm3ZTPTnjcg==" spinCount="100000" sqref="B95" name="Intervalo1_70_1"/>
    <protectedRange algorithmName="SHA-512" hashValue="BIECXXLQTeZJOx05FhxNMY6bX0FG7L8BpAjO3Hk073tMf1ubRNMfSRBsBwOVM9WAG5vzoeJK9zi73lb6vrANVA==" saltValue="YhRx49mkr4bYm3ZTPTnjcg==" spinCount="100000" sqref="B255" name="Intervalo1_70_2"/>
    <protectedRange algorithmName="SHA-512" hashValue="BIECXXLQTeZJOx05FhxNMY6bX0FG7L8BpAjO3Hk073tMf1ubRNMfSRBsBwOVM9WAG5vzoeJK9zi73lb6vrANVA==" saltValue="YhRx49mkr4bYm3ZTPTnjcg==" spinCount="100000" sqref="B267" name="Intervalo1_70_3"/>
    <protectedRange algorithmName="SHA-512" hashValue="BIECXXLQTeZJOx05FhxNMY6bX0FG7L8BpAjO3Hk073tMf1ubRNMfSRBsBwOVM9WAG5vzoeJK9zi73lb6vrANVA==" saltValue="YhRx49mkr4bYm3ZTPTnjcg==" spinCount="100000" sqref="B279" name="Intervalo1_70_4"/>
  </protectedRanges>
  <autoFilter ref="A2:G335" xr:uid="{5E5B2AF4-D74C-497D-9F5A-3F2320BF7637}"/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F66CF-CDA7-4F78-9733-D9ED869ADBF8}">
  <sheetPr>
    <tabColor rgb="FF008B82"/>
  </sheetPr>
  <dimension ref="A1:H358"/>
  <sheetViews>
    <sheetView tabSelected="1" workbookViewId="0">
      <selection activeCell="K12" sqref="K12"/>
    </sheetView>
  </sheetViews>
  <sheetFormatPr defaultColWidth="8" defaultRowHeight="14.4" x14ac:dyDescent="0.3"/>
  <cols>
    <col min="1" max="1" width="7.6640625" bestFit="1" customWidth="1"/>
    <col min="2" max="2" width="7.88671875" bestFit="1" customWidth="1"/>
    <col min="3" max="3" width="28.88671875" customWidth="1"/>
    <col min="4" max="4" width="50.88671875" customWidth="1"/>
    <col min="5" max="5" width="11" bestFit="1" customWidth="1"/>
    <col min="6" max="6" width="8.44140625" bestFit="1" customWidth="1"/>
    <col min="7" max="7" width="14.44140625" bestFit="1" customWidth="1"/>
    <col min="8" max="8" width="13.33203125" bestFit="1" customWidth="1"/>
  </cols>
  <sheetData>
    <row r="1" spans="1:8" ht="48" customHeight="1" x14ac:dyDescent="0.3">
      <c r="A1" s="152" t="s">
        <v>23</v>
      </c>
      <c r="B1" s="152"/>
      <c r="C1" s="152"/>
      <c r="D1" s="152"/>
      <c r="E1" s="152"/>
      <c r="F1" s="152"/>
      <c r="G1" s="152"/>
      <c r="H1" s="152"/>
    </row>
    <row r="2" spans="1:8" x14ac:dyDescent="0.3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6" t="s">
        <v>7</v>
      </c>
      <c r="H2" s="6" t="s">
        <v>8</v>
      </c>
    </row>
    <row r="3" spans="1:8" x14ac:dyDescent="0.3">
      <c r="A3" s="52"/>
      <c r="B3" s="17" t="s">
        <v>62</v>
      </c>
      <c r="C3" s="21" t="s">
        <v>103</v>
      </c>
      <c r="D3" s="30" t="s">
        <v>204</v>
      </c>
      <c r="E3" s="17" t="s">
        <v>377</v>
      </c>
      <c r="F3" s="40">
        <v>45265</v>
      </c>
      <c r="G3" s="44">
        <v>29460.9</v>
      </c>
      <c r="H3" s="23"/>
    </row>
    <row r="4" spans="1:8" x14ac:dyDescent="0.3">
      <c r="A4" s="52"/>
      <c r="B4" s="18" t="s">
        <v>63</v>
      </c>
      <c r="C4" s="22" t="s">
        <v>104</v>
      </c>
      <c r="D4" s="24" t="s">
        <v>205</v>
      </c>
      <c r="E4" s="35" t="s">
        <v>378</v>
      </c>
      <c r="F4" s="41">
        <v>45265</v>
      </c>
      <c r="G4" s="27"/>
      <c r="H4" s="45">
        <v>27500</v>
      </c>
    </row>
    <row r="5" spans="1:8" x14ac:dyDescent="0.3">
      <c r="A5" s="52"/>
      <c r="B5" s="17" t="s">
        <v>63</v>
      </c>
      <c r="C5" s="21" t="s">
        <v>105</v>
      </c>
      <c r="D5" s="30" t="s">
        <v>206</v>
      </c>
      <c r="E5" s="36">
        <v>28058</v>
      </c>
      <c r="F5" s="41">
        <v>45265</v>
      </c>
      <c r="G5" s="27"/>
      <c r="H5" s="45">
        <v>1200</v>
      </c>
    </row>
    <row r="6" spans="1:8" x14ac:dyDescent="0.3">
      <c r="A6" s="52"/>
      <c r="B6" s="17" t="s">
        <v>64</v>
      </c>
      <c r="C6" s="21" t="s">
        <v>106</v>
      </c>
      <c r="D6" s="30" t="s">
        <v>207</v>
      </c>
      <c r="E6" s="36">
        <v>13568387</v>
      </c>
      <c r="F6" s="41">
        <v>45265</v>
      </c>
      <c r="G6" s="27"/>
      <c r="H6" s="45">
        <v>758.6</v>
      </c>
    </row>
    <row r="7" spans="1:8" x14ac:dyDescent="0.3">
      <c r="A7" s="52"/>
      <c r="B7" s="18" t="s">
        <v>65</v>
      </c>
      <c r="C7" s="22" t="s">
        <v>103</v>
      </c>
      <c r="D7" s="24" t="s">
        <v>208</v>
      </c>
      <c r="E7" s="18" t="s">
        <v>379</v>
      </c>
      <c r="F7" s="42">
        <v>45265</v>
      </c>
      <c r="G7" s="27"/>
      <c r="H7" s="45">
        <v>2.2999999999999998</v>
      </c>
    </row>
    <row r="8" spans="1:8" x14ac:dyDescent="0.3">
      <c r="A8" s="52"/>
      <c r="B8" s="17" t="s">
        <v>62</v>
      </c>
      <c r="C8" s="21" t="s">
        <v>103</v>
      </c>
      <c r="D8" s="30" t="s">
        <v>204</v>
      </c>
      <c r="E8" s="17" t="s">
        <v>377</v>
      </c>
      <c r="F8" s="40">
        <v>45266</v>
      </c>
      <c r="G8" s="44">
        <v>23128.69</v>
      </c>
      <c r="H8" s="23"/>
    </row>
    <row r="9" spans="1:8" x14ac:dyDescent="0.3">
      <c r="A9" s="52"/>
      <c r="B9" s="17" t="s">
        <v>66</v>
      </c>
      <c r="C9" s="21" t="s">
        <v>107</v>
      </c>
      <c r="D9" s="24" t="s">
        <v>209</v>
      </c>
      <c r="E9" s="36">
        <v>5555</v>
      </c>
      <c r="F9" s="41">
        <v>45266</v>
      </c>
      <c r="G9" s="27"/>
      <c r="H9" s="45">
        <v>55</v>
      </c>
    </row>
    <row r="10" spans="1:8" x14ac:dyDescent="0.3">
      <c r="A10" s="52"/>
      <c r="B10" s="17" t="s">
        <v>66</v>
      </c>
      <c r="C10" s="21" t="s">
        <v>107</v>
      </c>
      <c r="D10" s="24" t="s">
        <v>210</v>
      </c>
      <c r="E10" s="36">
        <v>5547</v>
      </c>
      <c r="F10" s="41">
        <v>45266</v>
      </c>
      <c r="G10" s="27"/>
      <c r="H10" s="45">
        <v>4113.2</v>
      </c>
    </row>
    <row r="11" spans="1:8" ht="24" x14ac:dyDescent="0.3">
      <c r="A11" s="52"/>
      <c r="B11" s="17" t="s">
        <v>67</v>
      </c>
      <c r="C11" s="23" t="s">
        <v>108</v>
      </c>
      <c r="D11" s="31" t="s">
        <v>211</v>
      </c>
      <c r="E11" s="36" t="s">
        <v>380</v>
      </c>
      <c r="F11" s="41">
        <v>45266</v>
      </c>
      <c r="G11" s="27"/>
      <c r="H11" s="45">
        <v>920.67</v>
      </c>
    </row>
    <row r="12" spans="1:8" ht="24" x14ac:dyDescent="0.3">
      <c r="A12" s="52"/>
      <c r="B12" s="17" t="s">
        <v>67</v>
      </c>
      <c r="C12" s="23" t="s">
        <v>108</v>
      </c>
      <c r="D12" s="31" t="s">
        <v>212</v>
      </c>
      <c r="E12" s="36" t="s">
        <v>380</v>
      </c>
      <c r="F12" s="41">
        <v>45266</v>
      </c>
      <c r="G12" s="27"/>
      <c r="H12" s="45">
        <v>454.29</v>
      </c>
    </row>
    <row r="13" spans="1:8" x14ac:dyDescent="0.3">
      <c r="A13" s="52"/>
      <c r="B13" s="17" t="s">
        <v>66</v>
      </c>
      <c r="C13" s="21" t="s">
        <v>107</v>
      </c>
      <c r="D13" s="24" t="s">
        <v>213</v>
      </c>
      <c r="E13" s="36">
        <v>5546</v>
      </c>
      <c r="F13" s="41">
        <v>45266</v>
      </c>
      <c r="G13" s="27"/>
      <c r="H13" s="45">
        <v>188.7</v>
      </c>
    </row>
    <row r="14" spans="1:8" ht="24" x14ac:dyDescent="0.3">
      <c r="A14" s="52"/>
      <c r="B14" s="17" t="s">
        <v>67</v>
      </c>
      <c r="C14" s="23" t="s">
        <v>108</v>
      </c>
      <c r="D14" s="31" t="s">
        <v>214</v>
      </c>
      <c r="E14" s="36" t="s">
        <v>380</v>
      </c>
      <c r="F14" s="41">
        <v>45266</v>
      </c>
      <c r="G14" s="27"/>
      <c r="H14" s="45">
        <v>282.97000000000003</v>
      </c>
    </row>
    <row r="15" spans="1:8" x14ac:dyDescent="0.3">
      <c r="A15" s="52"/>
      <c r="B15" s="18" t="s">
        <v>68</v>
      </c>
      <c r="C15" s="22" t="s">
        <v>109</v>
      </c>
      <c r="D15" s="30" t="s">
        <v>215</v>
      </c>
      <c r="E15" s="18">
        <v>8533</v>
      </c>
      <c r="F15" s="42">
        <v>45266</v>
      </c>
      <c r="G15" s="27"/>
      <c r="H15" s="45">
        <v>8725</v>
      </c>
    </row>
    <row r="16" spans="1:8" x14ac:dyDescent="0.3">
      <c r="A16" s="52"/>
      <c r="B16" s="17" t="s">
        <v>69</v>
      </c>
      <c r="C16" s="21" t="s">
        <v>110</v>
      </c>
      <c r="D16" s="24" t="s">
        <v>216</v>
      </c>
      <c r="E16" s="36">
        <v>456193</v>
      </c>
      <c r="F16" s="41">
        <v>45266</v>
      </c>
      <c r="G16" s="27"/>
      <c r="H16" s="45">
        <v>8372.76</v>
      </c>
    </row>
    <row r="17" spans="1:8" x14ac:dyDescent="0.3">
      <c r="A17" s="52"/>
      <c r="B17" s="18" t="s">
        <v>65</v>
      </c>
      <c r="C17" s="22" t="s">
        <v>103</v>
      </c>
      <c r="D17" s="24" t="s">
        <v>217</v>
      </c>
      <c r="E17" s="18" t="s">
        <v>379</v>
      </c>
      <c r="F17" s="42">
        <v>45266</v>
      </c>
      <c r="G17" s="27"/>
      <c r="H17" s="45">
        <v>16.099999999999998</v>
      </c>
    </row>
    <row r="18" spans="1:8" x14ac:dyDescent="0.3">
      <c r="A18" s="52"/>
      <c r="B18" s="17" t="s">
        <v>62</v>
      </c>
      <c r="C18" s="21" t="s">
        <v>103</v>
      </c>
      <c r="D18" s="30" t="s">
        <v>218</v>
      </c>
      <c r="E18" s="17" t="s">
        <v>377</v>
      </c>
      <c r="F18" s="40">
        <v>45267</v>
      </c>
      <c r="G18" s="44">
        <v>1384906.62</v>
      </c>
      <c r="H18" s="45"/>
    </row>
    <row r="19" spans="1:8" x14ac:dyDescent="0.3">
      <c r="A19" s="52"/>
      <c r="B19" s="17" t="s">
        <v>62</v>
      </c>
      <c r="C19" s="21" t="s">
        <v>103</v>
      </c>
      <c r="D19" s="30" t="s">
        <v>219</v>
      </c>
      <c r="E19" s="17" t="s">
        <v>377</v>
      </c>
      <c r="F19" s="40">
        <v>45267</v>
      </c>
      <c r="G19" s="44">
        <v>1440.83</v>
      </c>
      <c r="H19" s="45"/>
    </row>
    <row r="20" spans="1:8" x14ac:dyDescent="0.3">
      <c r="A20" s="52"/>
      <c r="B20" s="17" t="s">
        <v>70</v>
      </c>
      <c r="C20" s="21" t="s">
        <v>111</v>
      </c>
      <c r="D20" s="30" t="s">
        <v>220</v>
      </c>
      <c r="E20" s="36">
        <v>282</v>
      </c>
      <c r="F20" s="41">
        <v>45267</v>
      </c>
      <c r="G20" s="27"/>
      <c r="H20" s="46">
        <v>270</v>
      </c>
    </row>
    <row r="21" spans="1:8" x14ac:dyDescent="0.3">
      <c r="A21" s="52"/>
      <c r="B21" s="17" t="s">
        <v>70</v>
      </c>
      <c r="C21" s="21" t="s">
        <v>111</v>
      </c>
      <c r="D21" s="30" t="s">
        <v>221</v>
      </c>
      <c r="E21" s="36">
        <v>283</v>
      </c>
      <c r="F21" s="41">
        <v>45267</v>
      </c>
      <c r="G21" s="27"/>
      <c r="H21" s="46">
        <v>5950</v>
      </c>
    </row>
    <row r="22" spans="1:8" x14ac:dyDescent="0.3">
      <c r="A22" s="52"/>
      <c r="B22" s="17" t="s">
        <v>70</v>
      </c>
      <c r="C22" s="21" t="s">
        <v>111</v>
      </c>
      <c r="D22" s="30" t="s">
        <v>222</v>
      </c>
      <c r="E22" s="36">
        <v>281</v>
      </c>
      <c r="F22" s="41">
        <v>45267</v>
      </c>
      <c r="G22" s="27"/>
      <c r="H22" s="46">
        <v>11500</v>
      </c>
    </row>
    <row r="23" spans="1:8" x14ac:dyDescent="0.3">
      <c r="A23" s="52"/>
      <c r="B23" s="17" t="s">
        <v>71</v>
      </c>
      <c r="C23" s="21" t="s">
        <v>111</v>
      </c>
      <c r="D23" s="30" t="s">
        <v>223</v>
      </c>
      <c r="E23" s="36">
        <v>1190</v>
      </c>
      <c r="F23" s="41">
        <v>45267</v>
      </c>
      <c r="G23" s="27"/>
      <c r="H23" s="46">
        <v>18413.95</v>
      </c>
    </row>
    <row r="24" spans="1:8" x14ac:dyDescent="0.3">
      <c r="A24" s="52"/>
      <c r="B24" s="19" t="s">
        <v>63</v>
      </c>
      <c r="C24" s="21" t="s">
        <v>112</v>
      </c>
      <c r="D24" s="30" t="s">
        <v>224</v>
      </c>
      <c r="E24" s="36">
        <v>19726</v>
      </c>
      <c r="F24" s="40">
        <v>45267</v>
      </c>
      <c r="G24" s="27"/>
      <c r="H24" s="45">
        <v>961.25</v>
      </c>
    </row>
    <row r="25" spans="1:8" x14ac:dyDescent="0.3">
      <c r="A25" s="52"/>
      <c r="B25" s="17" t="s">
        <v>72</v>
      </c>
      <c r="C25" s="21" t="s">
        <v>113</v>
      </c>
      <c r="D25" s="30" t="s">
        <v>225</v>
      </c>
      <c r="E25" s="36">
        <v>297027</v>
      </c>
      <c r="F25" s="40">
        <v>45267</v>
      </c>
      <c r="G25" s="27"/>
      <c r="H25" s="47">
        <v>376</v>
      </c>
    </row>
    <row r="26" spans="1:8" x14ac:dyDescent="0.3">
      <c r="A26" s="52"/>
      <c r="B26" s="17" t="s">
        <v>66</v>
      </c>
      <c r="C26" s="22" t="s">
        <v>114</v>
      </c>
      <c r="D26" s="24" t="s">
        <v>226</v>
      </c>
      <c r="E26" s="18">
        <v>188384</v>
      </c>
      <c r="F26" s="42">
        <v>45267</v>
      </c>
      <c r="G26" s="27"/>
      <c r="H26" s="45">
        <v>1475.15</v>
      </c>
    </row>
    <row r="27" spans="1:8" x14ac:dyDescent="0.3">
      <c r="A27" s="52"/>
      <c r="B27" s="17" t="s">
        <v>66</v>
      </c>
      <c r="C27" s="22" t="s">
        <v>114</v>
      </c>
      <c r="D27" s="24" t="s">
        <v>226</v>
      </c>
      <c r="E27" s="18">
        <v>188429</v>
      </c>
      <c r="F27" s="42">
        <v>45267</v>
      </c>
      <c r="G27" s="27"/>
      <c r="H27" s="45">
        <v>987.5</v>
      </c>
    </row>
    <row r="28" spans="1:8" x14ac:dyDescent="0.3">
      <c r="A28" s="52"/>
      <c r="B28" s="17" t="s">
        <v>66</v>
      </c>
      <c r="C28" s="22" t="s">
        <v>115</v>
      </c>
      <c r="D28" s="24" t="s">
        <v>226</v>
      </c>
      <c r="E28" s="17">
        <v>1081</v>
      </c>
      <c r="F28" s="43">
        <v>45267</v>
      </c>
      <c r="G28" s="27"/>
      <c r="H28" s="48">
        <v>1501</v>
      </c>
    </row>
    <row r="29" spans="1:8" ht="24" x14ac:dyDescent="0.3">
      <c r="A29" s="52"/>
      <c r="B29" s="17" t="s">
        <v>73</v>
      </c>
      <c r="C29" s="21" t="s">
        <v>111</v>
      </c>
      <c r="D29" s="30" t="s">
        <v>227</v>
      </c>
      <c r="E29" s="36">
        <v>1178</v>
      </c>
      <c r="F29" s="41">
        <v>45267</v>
      </c>
      <c r="G29" s="27"/>
      <c r="H29" s="47">
        <v>33110.28</v>
      </c>
    </row>
    <row r="30" spans="1:8" x14ac:dyDescent="0.3">
      <c r="A30" s="52"/>
      <c r="B30" s="17" t="s">
        <v>74</v>
      </c>
      <c r="C30" s="21" t="s">
        <v>116</v>
      </c>
      <c r="D30" s="30" t="s">
        <v>228</v>
      </c>
      <c r="E30" s="36">
        <v>106</v>
      </c>
      <c r="F30" s="41">
        <v>45267</v>
      </c>
      <c r="G30" s="27"/>
      <c r="H30" s="46">
        <v>6545</v>
      </c>
    </row>
    <row r="31" spans="1:8" ht="24" x14ac:dyDescent="0.3">
      <c r="A31" s="52"/>
      <c r="B31" s="17" t="s">
        <v>74</v>
      </c>
      <c r="C31" s="21" t="s">
        <v>117</v>
      </c>
      <c r="D31" s="30" t="s">
        <v>229</v>
      </c>
      <c r="E31" s="36">
        <v>347</v>
      </c>
      <c r="F31" s="41">
        <v>45267</v>
      </c>
      <c r="G31" s="27"/>
      <c r="H31" s="46">
        <v>3895</v>
      </c>
    </row>
    <row r="32" spans="1:8" x14ac:dyDescent="0.3">
      <c r="A32" s="52"/>
      <c r="B32" s="17" t="s">
        <v>75</v>
      </c>
      <c r="C32" s="21" t="s">
        <v>118</v>
      </c>
      <c r="D32" s="30" t="s">
        <v>230</v>
      </c>
      <c r="E32" s="36">
        <v>1426</v>
      </c>
      <c r="F32" s="41">
        <v>45267</v>
      </c>
      <c r="G32" s="27"/>
      <c r="H32" s="45">
        <v>21882</v>
      </c>
    </row>
    <row r="33" spans="1:8" ht="24" x14ac:dyDescent="0.3">
      <c r="A33" s="52"/>
      <c r="B33" s="17" t="s">
        <v>74</v>
      </c>
      <c r="C33" s="21" t="s">
        <v>119</v>
      </c>
      <c r="D33" s="30" t="s">
        <v>231</v>
      </c>
      <c r="E33" s="36">
        <v>6</v>
      </c>
      <c r="F33" s="41">
        <v>45267</v>
      </c>
      <c r="G33" s="27"/>
      <c r="H33" s="45">
        <v>3800</v>
      </c>
    </row>
    <row r="34" spans="1:8" ht="24" x14ac:dyDescent="0.3">
      <c r="A34" s="52"/>
      <c r="B34" s="17" t="s">
        <v>74</v>
      </c>
      <c r="C34" s="21" t="s">
        <v>120</v>
      </c>
      <c r="D34" s="30" t="s">
        <v>232</v>
      </c>
      <c r="E34" s="36">
        <v>94</v>
      </c>
      <c r="F34" s="41">
        <v>45267</v>
      </c>
      <c r="G34" s="27"/>
      <c r="H34" s="46">
        <v>11663.03</v>
      </c>
    </row>
    <row r="35" spans="1:8" x14ac:dyDescent="0.3">
      <c r="A35" s="52"/>
      <c r="B35" s="17" t="s">
        <v>74</v>
      </c>
      <c r="C35" s="21" t="s">
        <v>121</v>
      </c>
      <c r="D35" s="30" t="s">
        <v>233</v>
      </c>
      <c r="E35" s="36">
        <v>84</v>
      </c>
      <c r="F35" s="41">
        <v>45267</v>
      </c>
      <c r="G35" s="27"/>
      <c r="H35" s="46">
        <v>25000</v>
      </c>
    </row>
    <row r="36" spans="1:8" x14ac:dyDescent="0.3">
      <c r="A36" s="52"/>
      <c r="B36" s="17" t="s">
        <v>74</v>
      </c>
      <c r="C36" s="21" t="s">
        <v>117</v>
      </c>
      <c r="D36" s="30" t="s">
        <v>234</v>
      </c>
      <c r="E36" s="36">
        <v>348</v>
      </c>
      <c r="F36" s="41">
        <v>45267</v>
      </c>
      <c r="G36" s="27"/>
      <c r="H36" s="46">
        <v>8500</v>
      </c>
    </row>
    <row r="37" spans="1:8" x14ac:dyDescent="0.3">
      <c r="A37" s="52"/>
      <c r="B37" s="18" t="s">
        <v>76</v>
      </c>
      <c r="C37" s="24" t="s">
        <v>122</v>
      </c>
      <c r="D37" s="24" t="s">
        <v>235</v>
      </c>
      <c r="E37" s="17" t="s">
        <v>381</v>
      </c>
      <c r="F37" s="42">
        <v>45267</v>
      </c>
      <c r="G37" s="27"/>
      <c r="H37" s="45">
        <v>526.80999999999995</v>
      </c>
    </row>
    <row r="38" spans="1:8" x14ac:dyDescent="0.3">
      <c r="A38" s="52"/>
      <c r="B38" s="18" t="s">
        <v>76</v>
      </c>
      <c r="C38" s="24" t="s">
        <v>123</v>
      </c>
      <c r="D38" s="24" t="s">
        <v>235</v>
      </c>
      <c r="E38" s="17" t="s">
        <v>381</v>
      </c>
      <c r="F38" s="42">
        <v>45267</v>
      </c>
      <c r="G38" s="27"/>
      <c r="H38" s="45">
        <v>1250.9100000000001</v>
      </c>
    </row>
    <row r="39" spans="1:8" ht="24" x14ac:dyDescent="0.3">
      <c r="A39" s="52"/>
      <c r="B39" s="17" t="s">
        <v>74</v>
      </c>
      <c r="C39" s="21" t="s">
        <v>124</v>
      </c>
      <c r="D39" s="30" t="s">
        <v>236</v>
      </c>
      <c r="E39" s="36">
        <v>153</v>
      </c>
      <c r="F39" s="40">
        <v>45267</v>
      </c>
      <c r="G39" s="27"/>
      <c r="H39" s="49">
        <v>327864.52</v>
      </c>
    </row>
    <row r="40" spans="1:8" x14ac:dyDescent="0.3">
      <c r="A40" s="52"/>
      <c r="B40" s="17" t="s">
        <v>74</v>
      </c>
      <c r="C40" s="21" t="s">
        <v>124</v>
      </c>
      <c r="D40" s="30" t="s">
        <v>237</v>
      </c>
      <c r="E40" s="36">
        <v>152</v>
      </c>
      <c r="F40" s="40">
        <v>45267</v>
      </c>
      <c r="G40" s="27"/>
      <c r="H40" s="49">
        <v>56310</v>
      </c>
    </row>
    <row r="41" spans="1:8" x14ac:dyDescent="0.3">
      <c r="A41" s="52"/>
      <c r="B41" s="17" t="s">
        <v>77</v>
      </c>
      <c r="C41" s="21" t="s">
        <v>125</v>
      </c>
      <c r="D41" s="30" t="s">
        <v>238</v>
      </c>
      <c r="E41" s="36">
        <v>308</v>
      </c>
      <c r="F41" s="41">
        <v>45267</v>
      </c>
      <c r="G41" s="27"/>
      <c r="H41" s="46">
        <v>240192.4</v>
      </c>
    </row>
    <row r="42" spans="1:8" x14ac:dyDescent="0.3">
      <c r="A42" s="52"/>
      <c r="B42" s="17" t="s">
        <v>78</v>
      </c>
      <c r="C42" s="21" t="s">
        <v>126</v>
      </c>
      <c r="D42" s="30" t="s">
        <v>239</v>
      </c>
      <c r="E42" s="36">
        <v>185</v>
      </c>
      <c r="F42" s="40">
        <v>45267</v>
      </c>
      <c r="G42" s="27"/>
      <c r="H42" s="49">
        <v>10535</v>
      </c>
    </row>
    <row r="43" spans="1:8" x14ac:dyDescent="0.3">
      <c r="A43" s="52"/>
      <c r="B43" s="18" t="s">
        <v>76</v>
      </c>
      <c r="C43" s="22" t="s">
        <v>127</v>
      </c>
      <c r="D43" s="24" t="s">
        <v>240</v>
      </c>
      <c r="E43" s="17" t="s">
        <v>382</v>
      </c>
      <c r="F43" s="42">
        <v>45267</v>
      </c>
      <c r="G43" s="27"/>
      <c r="H43" s="45">
        <v>32.56</v>
      </c>
    </row>
    <row r="44" spans="1:8" x14ac:dyDescent="0.3">
      <c r="A44" s="52"/>
      <c r="B44" s="17" t="s">
        <v>79</v>
      </c>
      <c r="C44" s="21" t="s">
        <v>127</v>
      </c>
      <c r="D44" s="30" t="s">
        <v>241</v>
      </c>
      <c r="E44" s="36" t="s">
        <v>383</v>
      </c>
      <c r="F44" s="41">
        <v>45267</v>
      </c>
      <c r="G44" s="27"/>
      <c r="H44" s="46">
        <v>404.82</v>
      </c>
    </row>
    <row r="45" spans="1:8" x14ac:dyDescent="0.3">
      <c r="A45" s="52"/>
      <c r="B45" s="17" t="s">
        <v>79</v>
      </c>
      <c r="C45" s="21" t="s">
        <v>127</v>
      </c>
      <c r="D45" s="30" t="s">
        <v>242</v>
      </c>
      <c r="E45" s="36" t="s">
        <v>383</v>
      </c>
      <c r="F45" s="41">
        <v>45267</v>
      </c>
      <c r="G45" s="27"/>
      <c r="H45" s="46">
        <v>174216.56</v>
      </c>
    </row>
    <row r="46" spans="1:8" x14ac:dyDescent="0.3">
      <c r="A46" s="52"/>
      <c r="B46" s="17" t="s">
        <v>74</v>
      </c>
      <c r="C46" s="21" t="s">
        <v>128</v>
      </c>
      <c r="D46" s="30" t="s">
        <v>243</v>
      </c>
      <c r="E46" s="17">
        <v>41</v>
      </c>
      <c r="F46" s="40">
        <v>45267</v>
      </c>
      <c r="G46" s="27"/>
      <c r="H46" s="45">
        <v>10000</v>
      </c>
    </row>
    <row r="47" spans="1:8" x14ac:dyDescent="0.3">
      <c r="A47" s="52"/>
      <c r="B47" s="17" t="s">
        <v>74</v>
      </c>
      <c r="C47" s="21" t="s">
        <v>129</v>
      </c>
      <c r="D47" s="30" t="s">
        <v>244</v>
      </c>
      <c r="E47" s="36">
        <v>1221</v>
      </c>
      <c r="F47" s="41">
        <v>45267</v>
      </c>
      <c r="G47" s="27"/>
      <c r="H47" s="46">
        <v>59000</v>
      </c>
    </row>
    <row r="48" spans="1:8" x14ac:dyDescent="0.3">
      <c r="A48" s="52"/>
      <c r="B48" s="17" t="s">
        <v>80</v>
      </c>
      <c r="C48" s="21" t="s">
        <v>130</v>
      </c>
      <c r="D48" s="30" t="s">
        <v>245</v>
      </c>
      <c r="E48" s="36">
        <v>2121</v>
      </c>
      <c r="F48" s="41">
        <v>45267</v>
      </c>
      <c r="G48" s="27"/>
      <c r="H48" s="46">
        <v>19500</v>
      </c>
    </row>
    <row r="49" spans="1:8" ht="24" x14ac:dyDescent="0.3">
      <c r="A49" s="52"/>
      <c r="B49" s="17" t="s">
        <v>74</v>
      </c>
      <c r="C49" s="21" t="s">
        <v>131</v>
      </c>
      <c r="D49" s="30" t="s">
        <v>246</v>
      </c>
      <c r="E49" s="36">
        <v>34</v>
      </c>
      <c r="F49" s="40">
        <v>45267</v>
      </c>
      <c r="G49" s="27"/>
      <c r="H49" s="46">
        <v>304053.81</v>
      </c>
    </row>
    <row r="50" spans="1:8" x14ac:dyDescent="0.3">
      <c r="A50" s="52"/>
      <c r="B50" s="17" t="s">
        <v>78</v>
      </c>
      <c r="C50" s="21" t="s">
        <v>132</v>
      </c>
      <c r="D50" s="30" t="s">
        <v>247</v>
      </c>
      <c r="E50" s="36">
        <v>1278</v>
      </c>
      <c r="F50" s="41">
        <v>45267</v>
      </c>
      <c r="G50" s="27"/>
      <c r="H50" s="46">
        <v>25000</v>
      </c>
    </row>
    <row r="51" spans="1:8" x14ac:dyDescent="0.3">
      <c r="A51" s="52"/>
      <c r="B51" s="17" t="s">
        <v>63</v>
      </c>
      <c r="C51" s="21" t="s">
        <v>133</v>
      </c>
      <c r="D51" s="30" t="s">
        <v>248</v>
      </c>
      <c r="E51" s="36">
        <v>24</v>
      </c>
      <c r="F51" s="40">
        <v>45267</v>
      </c>
      <c r="G51" s="27"/>
      <c r="H51" s="45">
        <v>1600</v>
      </c>
    </row>
    <row r="52" spans="1:8" x14ac:dyDescent="0.3">
      <c r="A52" s="52"/>
      <c r="B52" s="18" t="s">
        <v>65</v>
      </c>
      <c r="C52" s="22" t="s">
        <v>103</v>
      </c>
      <c r="D52" s="24" t="s">
        <v>217</v>
      </c>
      <c r="E52" s="18" t="s">
        <v>379</v>
      </c>
      <c r="F52" s="42">
        <v>45267</v>
      </c>
      <c r="G52" s="27"/>
      <c r="H52" s="45">
        <v>29.9</v>
      </c>
    </row>
    <row r="53" spans="1:8" x14ac:dyDescent="0.3">
      <c r="A53" s="52"/>
      <c r="B53" s="17" t="s">
        <v>65</v>
      </c>
      <c r="C53" s="21" t="s">
        <v>103</v>
      </c>
      <c r="D53" s="30" t="s">
        <v>249</v>
      </c>
      <c r="E53" s="17" t="s">
        <v>377</v>
      </c>
      <c r="F53" s="40">
        <v>45268</v>
      </c>
      <c r="G53" s="44">
        <f>2.3*67</f>
        <v>154.1</v>
      </c>
      <c r="H53" s="23"/>
    </row>
    <row r="54" spans="1:8" x14ac:dyDescent="0.3">
      <c r="A54" s="52"/>
      <c r="B54" s="17" t="s">
        <v>65</v>
      </c>
      <c r="C54" s="21" t="s">
        <v>103</v>
      </c>
      <c r="D54" s="30" t="s">
        <v>249</v>
      </c>
      <c r="E54" s="17" t="s">
        <v>377</v>
      </c>
      <c r="F54" s="40">
        <v>45268</v>
      </c>
      <c r="G54" s="44">
        <v>4.28</v>
      </c>
      <c r="H54" s="23"/>
    </row>
    <row r="55" spans="1:8" x14ac:dyDescent="0.3">
      <c r="A55" s="52"/>
      <c r="B55" s="17" t="s">
        <v>65</v>
      </c>
      <c r="C55" s="21" t="s">
        <v>103</v>
      </c>
      <c r="D55" s="30" t="s">
        <v>249</v>
      </c>
      <c r="E55" s="17" t="s">
        <v>377</v>
      </c>
      <c r="F55" s="40">
        <v>45268</v>
      </c>
      <c r="G55" s="44">
        <v>79.180000000000007</v>
      </c>
      <c r="H55" s="23"/>
    </row>
    <row r="56" spans="1:8" x14ac:dyDescent="0.3">
      <c r="A56" s="52"/>
      <c r="B56" s="17" t="s">
        <v>62</v>
      </c>
      <c r="C56" s="21" t="s">
        <v>103</v>
      </c>
      <c r="D56" s="30" t="s">
        <v>204</v>
      </c>
      <c r="E56" s="17" t="s">
        <v>377</v>
      </c>
      <c r="F56" s="40">
        <v>45268</v>
      </c>
      <c r="G56" s="44">
        <v>76143.539999999994</v>
      </c>
      <c r="H56" s="23"/>
    </row>
    <row r="57" spans="1:8" x14ac:dyDescent="0.3">
      <c r="A57" s="52"/>
      <c r="B57" s="18" t="s">
        <v>81</v>
      </c>
      <c r="C57" s="22" t="s">
        <v>134</v>
      </c>
      <c r="D57" s="24" t="s">
        <v>250</v>
      </c>
      <c r="E57" s="18">
        <v>95429</v>
      </c>
      <c r="F57" s="42">
        <v>45268</v>
      </c>
      <c r="G57" s="27"/>
      <c r="H57" s="45">
        <v>1247.1500000000001</v>
      </c>
    </row>
    <row r="58" spans="1:8" x14ac:dyDescent="0.3">
      <c r="A58" s="52"/>
      <c r="B58" s="18" t="s">
        <v>68</v>
      </c>
      <c r="C58" s="22" t="s">
        <v>114</v>
      </c>
      <c r="D58" s="24" t="s">
        <v>251</v>
      </c>
      <c r="E58" s="18">
        <v>188579</v>
      </c>
      <c r="F58" s="42">
        <v>45268</v>
      </c>
      <c r="G58" s="27"/>
      <c r="H58" s="45">
        <v>1676.65</v>
      </c>
    </row>
    <row r="59" spans="1:8" x14ac:dyDescent="0.3">
      <c r="A59" s="52"/>
      <c r="B59" s="17" t="s">
        <v>82</v>
      </c>
      <c r="C59" s="22" t="s">
        <v>135</v>
      </c>
      <c r="D59" s="24" t="s">
        <v>252</v>
      </c>
      <c r="E59" s="18">
        <v>3705</v>
      </c>
      <c r="F59" s="42">
        <v>45268</v>
      </c>
      <c r="G59" s="27"/>
      <c r="H59" s="45">
        <v>5650</v>
      </c>
    </row>
    <row r="60" spans="1:8" x14ac:dyDescent="0.3">
      <c r="A60" s="52"/>
      <c r="B60" s="18" t="s">
        <v>83</v>
      </c>
      <c r="C60" s="22" t="s">
        <v>110</v>
      </c>
      <c r="D60" s="24" t="s">
        <v>216</v>
      </c>
      <c r="E60" s="18">
        <v>454179</v>
      </c>
      <c r="F60" s="42">
        <v>45268</v>
      </c>
      <c r="G60" s="27"/>
      <c r="H60" s="45">
        <v>315.08999999999997</v>
      </c>
    </row>
    <row r="61" spans="1:8" x14ac:dyDescent="0.3">
      <c r="A61" s="52"/>
      <c r="B61" s="18" t="s">
        <v>66</v>
      </c>
      <c r="C61" s="23" t="s">
        <v>136</v>
      </c>
      <c r="D61" s="24" t="s">
        <v>226</v>
      </c>
      <c r="E61" s="36">
        <v>746</v>
      </c>
      <c r="F61" s="40">
        <v>45268</v>
      </c>
      <c r="G61" s="27"/>
      <c r="H61" s="45">
        <v>2476.8000000000002</v>
      </c>
    </row>
    <row r="62" spans="1:8" x14ac:dyDescent="0.3">
      <c r="A62" s="52"/>
      <c r="B62" s="18" t="s">
        <v>82</v>
      </c>
      <c r="C62" s="23" t="s">
        <v>136</v>
      </c>
      <c r="D62" s="24" t="s">
        <v>252</v>
      </c>
      <c r="E62" s="36">
        <v>780</v>
      </c>
      <c r="F62" s="40">
        <v>45268</v>
      </c>
      <c r="G62" s="27"/>
      <c r="H62" s="45">
        <v>1336.5</v>
      </c>
    </row>
    <row r="63" spans="1:8" x14ac:dyDescent="0.3">
      <c r="A63" s="52"/>
      <c r="B63" s="18" t="s">
        <v>82</v>
      </c>
      <c r="C63" s="23" t="s">
        <v>136</v>
      </c>
      <c r="D63" s="24" t="s">
        <v>252</v>
      </c>
      <c r="E63" s="36">
        <v>778</v>
      </c>
      <c r="F63" s="40">
        <v>45268</v>
      </c>
      <c r="G63" s="27"/>
      <c r="H63" s="45">
        <v>16551</v>
      </c>
    </row>
    <row r="64" spans="1:8" x14ac:dyDescent="0.3">
      <c r="A64" s="52"/>
      <c r="B64" s="17" t="s">
        <v>82</v>
      </c>
      <c r="C64" s="22" t="s">
        <v>107</v>
      </c>
      <c r="D64" s="24" t="s">
        <v>252</v>
      </c>
      <c r="E64" s="36">
        <v>5528</v>
      </c>
      <c r="F64" s="41">
        <v>45268</v>
      </c>
      <c r="G64" s="27"/>
      <c r="H64" s="45">
        <v>12468.6</v>
      </c>
    </row>
    <row r="65" spans="1:8" x14ac:dyDescent="0.3">
      <c r="A65" s="52"/>
      <c r="B65" s="17" t="s">
        <v>82</v>
      </c>
      <c r="C65" s="22" t="s">
        <v>107</v>
      </c>
      <c r="D65" s="24" t="s">
        <v>252</v>
      </c>
      <c r="E65" s="36">
        <v>5561</v>
      </c>
      <c r="F65" s="41">
        <v>45268</v>
      </c>
      <c r="G65" s="27"/>
      <c r="H65" s="45">
        <v>2246.4</v>
      </c>
    </row>
    <row r="66" spans="1:8" x14ac:dyDescent="0.3">
      <c r="A66" s="52"/>
      <c r="B66" s="18" t="s">
        <v>66</v>
      </c>
      <c r="C66" s="22" t="s">
        <v>137</v>
      </c>
      <c r="D66" s="24" t="s">
        <v>253</v>
      </c>
      <c r="E66" s="18">
        <v>169</v>
      </c>
      <c r="F66" s="42">
        <v>45268</v>
      </c>
      <c r="G66" s="27"/>
      <c r="H66" s="45">
        <v>5189</v>
      </c>
    </row>
    <row r="67" spans="1:8" x14ac:dyDescent="0.3">
      <c r="A67" s="52"/>
      <c r="B67" s="17" t="s">
        <v>82</v>
      </c>
      <c r="C67" s="22" t="s">
        <v>107</v>
      </c>
      <c r="D67" s="24" t="s">
        <v>252</v>
      </c>
      <c r="E67" s="36">
        <v>5540</v>
      </c>
      <c r="F67" s="41">
        <v>45268</v>
      </c>
      <c r="G67" s="27"/>
      <c r="H67" s="45">
        <v>17884.11</v>
      </c>
    </row>
    <row r="68" spans="1:8" x14ac:dyDescent="0.3">
      <c r="A68" s="52"/>
      <c r="B68" s="17" t="s">
        <v>82</v>
      </c>
      <c r="C68" s="22" t="s">
        <v>107</v>
      </c>
      <c r="D68" s="24" t="s">
        <v>252</v>
      </c>
      <c r="E68" s="36">
        <v>5560</v>
      </c>
      <c r="F68" s="41">
        <v>45268</v>
      </c>
      <c r="G68" s="27"/>
      <c r="H68" s="45">
        <v>8446</v>
      </c>
    </row>
    <row r="69" spans="1:8" x14ac:dyDescent="0.3">
      <c r="A69" s="52"/>
      <c r="B69" s="17" t="s">
        <v>78</v>
      </c>
      <c r="C69" s="21" t="s">
        <v>138</v>
      </c>
      <c r="D69" s="30" t="s">
        <v>254</v>
      </c>
      <c r="E69" s="36">
        <v>13</v>
      </c>
      <c r="F69" s="41">
        <v>45268</v>
      </c>
      <c r="G69" s="27"/>
      <c r="H69" s="45">
        <v>880</v>
      </c>
    </row>
    <row r="70" spans="1:8" x14ac:dyDescent="0.3">
      <c r="A70" s="52"/>
      <c r="B70" s="18" t="s">
        <v>65</v>
      </c>
      <c r="C70" s="22" t="s">
        <v>103</v>
      </c>
      <c r="D70" s="24" t="s">
        <v>217</v>
      </c>
      <c r="E70" s="18" t="s">
        <v>379</v>
      </c>
      <c r="F70" s="42">
        <v>45268</v>
      </c>
      <c r="G70" s="27"/>
      <c r="H70" s="45">
        <v>13.799999999999999</v>
      </c>
    </row>
    <row r="71" spans="1:8" x14ac:dyDescent="0.3">
      <c r="A71" s="52"/>
      <c r="B71" s="17" t="s">
        <v>62</v>
      </c>
      <c r="C71" s="21" t="s">
        <v>103</v>
      </c>
      <c r="D71" s="30" t="s">
        <v>204</v>
      </c>
      <c r="E71" s="17" t="s">
        <v>377</v>
      </c>
      <c r="F71" s="40">
        <v>45271</v>
      </c>
      <c r="G71" s="44">
        <v>69828.990000000005</v>
      </c>
      <c r="H71" s="23"/>
    </row>
    <row r="72" spans="1:8" x14ac:dyDescent="0.3">
      <c r="A72" s="52"/>
      <c r="B72" s="18" t="s">
        <v>81</v>
      </c>
      <c r="C72" s="22" t="s">
        <v>139</v>
      </c>
      <c r="D72" s="24" t="s">
        <v>255</v>
      </c>
      <c r="E72" s="18">
        <v>870800</v>
      </c>
      <c r="F72" s="42">
        <v>45271</v>
      </c>
      <c r="G72" s="27"/>
      <c r="H72" s="45">
        <v>2405.58</v>
      </c>
    </row>
    <row r="73" spans="1:8" x14ac:dyDescent="0.3">
      <c r="A73" s="52"/>
      <c r="B73" s="18" t="s">
        <v>81</v>
      </c>
      <c r="C73" s="22" t="s">
        <v>140</v>
      </c>
      <c r="D73" s="24" t="s">
        <v>250</v>
      </c>
      <c r="E73" s="17">
        <v>37031</v>
      </c>
      <c r="F73" s="41">
        <v>45271</v>
      </c>
      <c r="G73" s="27"/>
      <c r="H73" s="45">
        <v>860</v>
      </c>
    </row>
    <row r="74" spans="1:8" ht="24" x14ac:dyDescent="0.3">
      <c r="A74" s="52"/>
      <c r="B74" s="17" t="s">
        <v>63</v>
      </c>
      <c r="C74" s="21" t="s">
        <v>141</v>
      </c>
      <c r="D74" s="30" t="s">
        <v>256</v>
      </c>
      <c r="E74" s="36">
        <v>32</v>
      </c>
      <c r="F74" s="43">
        <v>45271</v>
      </c>
      <c r="G74" s="27"/>
      <c r="H74" s="45">
        <v>6232</v>
      </c>
    </row>
    <row r="75" spans="1:8" x14ac:dyDescent="0.3">
      <c r="A75" s="52"/>
      <c r="B75" s="20" t="s">
        <v>68</v>
      </c>
      <c r="C75" s="25" t="s">
        <v>142</v>
      </c>
      <c r="D75" s="32" t="s">
        <v>257</v>
      </c>
      <c r="E75" s="18">
        <v>308</v>
      </c>
      <c r="F75" s="42">
        <v>45271</v>
      </c>
      <c r="G75" s="27"/>
      <c r="H75" s="45">
        <v>453.8</v>
      </c>
    </row>
    <row r="76" spans="1:8" x14ac:dyDescent="0.3">
      <c r="A76" s="52"/>
      <c r="B76" s="17" t="s">
        <v>78</v>
      </c>
      <c r="C76" s="21" t="s">
        <v>143</v>
      </c>
      <c r="D76" s="30" t="s">
        <v>258</v>
      </c>
      <c r="E76" s="36">
        <v>2959</v>
      </c>
      <c r="F76" s="41">
        <v>45271</v>
      </c>
      <c r="G76" s="27"/>
      <c r="H76" s="45">
        <v>1437.33</v>
      </c>
    </row>
    <row r="77" spans="1:8" x14ac:dyDescent="0.3">
      <c r="A77" s="52"/>
      <c r="B77" s="18" t="s">
        <v>66</v>
      </c>
      <c r="C77" s="22" t="s">
        <v>144</v>
      </c>
      <c r="D77" s="24" t="s">
        <v>259</v>
      </c>
      <c r="E77" s="17">
        <v>13257</v>
      </c>
      <c r="F77" s="42">
        <v>45271</v>
      </c>
      <c r="G77" s="27"/>
      <c r="H77" s="45">
        <v>6526.8</v>
      </c>
    </row>
    <row r="78" spans="1:8" x14ac:dyDescent="0.3">
      <c r="A78" s="52"/>
      <c r="B78" s="18" t="s">
        <v>68</v>
      </c>
      <c r="C78" s="22" t="s">
        <v>145</v>
      </c>
      <c r="D78" s="30" t="s">
        <v>260</v>
      </c>
      <c r="E78" s="18">
        <v>222453</v>
      </c>
      <c r="F78" s="42">
        <v>45271</v>
      </c>
      <c r="G78" s="27"/>
      <c r="H78" s="45">
        <v>389.78</v>
      </c>
    </row>
    <row r="79" spans="1:8" x14ac:dyDescent="0.3">
      <c r="A79" s="52"/>
      <c r="B79" s="18" t="s">
        <v>82</v>
      </c>
      <c r="C79" s="22" t="s">
        <v>146</v>
      </c>
      <c r="D79" s="24" t="s">
        <v>252</v>
      </c>
      <c r="E79" s="17">
        <v>15357</v>
      </c>
      <c r="F79" s="43">
        <v>45271</v>
      </c>
      <c r="G79" s="27"/>
      <c r="H79" s="45">
        <v>49</v>
      </c>
    </row>
    <row r="80" spans="1:8" x14ac:dyDescent="0.3">
      <c r="A80" s="52"/>
      <c r="B80" s="18" t="s">
        <v>66</v>
      </c>
      <c r="C80" s="26" t="s">
        <v>147</v>
      </c>
      <c r="D80" s="24" t="s">
        <v>259</v>
      </c>
      <c r="E80" s="18">
        <v>260487</v>
      </c>
      <c r="F80" s="42">
        <v>45271</v>
      </c>
      <c r="G80" s="27"/>
      <c r="H80" s="45">
        <v>476.16</v>
      </c>
    </row>
    <row r="81" spans="1:8" x14ac:dyDescent="0.3">
      <c r="A81" s="52"/>
      <c r="B81" s="17" t="s">
        <v>66</v>
      </c>
      <c r="C81" s="22" t="s">
        <v>148</v>
      </c>
      <c r="D81" s="24" t="s">
        <v>261</v>
      </c>
      <c r="E81" s="17">
        <v>7794</v>
      </c>
      <c r="F81" s="41">
        <v>45271</v>
      </c>
      <c r="G81" s="27"/>
      <c r="H81" s="45">
        <v>4830.3</v>
      </c>
    </row>
    <row r="82" spans="1:8" ht="24" x14ac:dyDescent="0.3">
      <c r="A82" s="52"/>
      <c r="B82" s="17" t="s">
        <v>63</v>
      </c>
      <c r="C82" s="21" t="s">
        <v>149</v>
      </c>
      <c r="D82" s="33" t="s">
        <v>262</v>
      </c>
      <c r="E82" s="36">
        <v>118</v>
      </c>
      <c r="F82" s="40">
        <v>45271</v>
      </c>
      <c r="G82" s="27"/>
      <c r="H82" s="45">
        <v>2500</v>
      </c>
    </row>
    <row r="83" spans="1:8" x14ac:dyDescent="0.3">
      <c r="A83" s="52"/>
      <c r="B83" s="17" t="s">
        <v>84</v>
      </c>
      <c r="C83" s="21" t="s">
        <v>150</v>
      </c>
      <c r="D83" s="30" t="s">
        <v>263</v>
      </c>
      <c r="E83" s="36">
        <v>1311</v>
      </c>
      <c r="F83" s="41">
        <v>45271</v>
      </c>
      <c r="G83" s="27"/>
      <c r="H83" s="45">
        <v>39225.79</v>
      </c>
    </row>
    <row r="84" spans="1:8" ht="36" x14ac:dyDescent="0.3">
      <c r="A84" s="52"/>
      <c r="B84" s="17" t="s">
        <v>63</v>
      </c>
      <c r="C84" s="21" t="s">
        <v>151</v>
      </c>
      <c r="D84" s="30" t="s">
        <v>264</v>
      </c>
      <c r="E84" s="36">
        <v>24</v>
      </c>
      <c r="F84" s="42">
        <v>45271</v>
      </c>
      <c r="G84" s="27"/>
      <c r="H84" s="45">
        <v>3000</v>
      </c>
    </row>
    <row r="85" spans="1:8" x14ac:dyDescent="0.3">
      <c r="A85" s="52"/>
      <c r="B85" s="17" t="s">
        <v>63</v>
      </c>
      <c r="C85" s="21" t="s">
        <v>152</v>
      </c>
      <c r="D85" s="30" t="s">
        <v>265</v>
      </c>
      <c r="E85" s="36" t="s">
        <v>384</v>
      </c>
      <c r="F85" s="40">
        <v>45271</v>
      </c>
      <c r="G85" s="27"/>
      <c r="H85" s="45">
        <v>1163.1500000000001</v>
      </c>
    </row>
    <row r="86" spans="1:8" x14ac:dyDescent="0.3">
      <c r="A86" s="52"/>
      <c r="B86" s="18" t="s">
        <v>65</v>
      </c>
      <c r="C86" s="22" t="s">
        <v>103</v>
      </c>
      <c r="D86" s="24" t="s">
        <v>217</v>
      </c>
      <c r="E86" s="18" t="s">
        <v>379</v>
      </c>
      <c r="F86" s="42">
        <v>45271</v>
      </c>
      <c r="G86" s="27"/>
      <c r="H86" s="45">
        <v>6.8999999999999995</v>
      </c>
    </row>
    <row r="87" spans="1:8" x14ac:dyDescent="0.3">
      <c r="A87" s="52"/>
      <c r="B87" s="19" t="s">
        <v>72</v>
      </c>
      <c r="C87" s="27" t="s">
        <v>153</v>
      </c>
      <c r="D87" s="34" t="s">
        <v>266</v>
      </c>
      <c r="E87" s="37">
        <v>3048924</v>
      </c>
      <c r="F87" s="41">
        <v>45271</v>
      </c>
      <c r="G87" s="27"/>
      <c r="H87" s="45">
        <v>272.39999999999998</v>
      </c>
    </row>
    <row r="88" spans="1:8" x14ac:dyDescent="0.3">
      <c r="A88" s="52"/>
      <c r="B88" s="17" t="s">
        <v>62</v>
      </c>
      <c r="C88" s="21" t="s">
        <v>103</v>
      </c>
      <c r="D88" s="30" t="s">
        <v>204</v>
      </c>
      <c r="E88" s="17" t="s">
        <v>377</v>
      </c>
      <c r="F88" s="40">
        <v>45272</v>
      </c>
      <c r="G88" s="44">
        <v>122493.14</v>
      </c>
      <c r="H88" s="23"/>
    </row>
    <row r="89" spans="1:8" x14ac:dyDescent="0.3">
      <c r="A89" s="52"/>
      <c r="B89" s="18" t="s">
        <v>81</v>
      </c>
      <c r="C89" s="22" t="s">
        <v>154</v>
      </c>
      <c r="D89" s="24" t="s">
        <v>250</v>
      </c>
      <c r="E89" s="35" t="s">
        <v>385</v>
      </c>
      <c r="F89" s="41">
        <v>45272</v>
      </c>
      <c r="G89" s="27"/>
      <c r="H89" s="45">
        <v>4138</v>
      </c>
    </row>
    <row r="90" spans="1:8" x14ac:dyDescent="0.3">
      <c r="A90" s="52"/>
      <c r="B90" s="18" t="s">
        <v>81</v>
      </c>
      <c r="C90" s="22" t="s">
        <v>154</v>
      </c>
      <c r="D90" s="24" t="s">
        <v>250</v>
      </c>
      <c r="E90" s="35" t="s">
        <v>386</v>
      </c>
      <c r="F90" s="41">
        <v>45272</v>
      </c>
      <c r="G90" s="27"/>
      <c r="H90" s="45">
        <v>337.98</v>
      </c>
    </row>
    <row r="91" spans="1:8" x14ac:dyDescent="0.3">
      <c r="A91" s="52"/>
      <c r="B91" s="18" t="s">
        <v>81</v>
      </c>
      <c r="C91" s="22" t="s">
        <v>154</v>
      </c>
      <c r="D91" s="24" t="s">
        <v>250</v>
      </c>
      <c r="E91" s="35" t="s">
        <v>387</v>
      </c>
      <c r="F91" s="41">
        <v>45272</v>
      </c>
      <c r="G91" s="27"/>
      <c r="H91" s="45">
        <v>1306.6400000000001</v>
      </c>
    </row>
    <row r="92" spans="1:8" x14ac:dyDescent="0.3">
      <c r="A92" s="52"/>
      <c r="B92" s="17" t="s">
        <v>66</v>
      </c>
      <c r="C92" s="22" t="s">
        <v>155</v>
      </c>
      <c r="D92" s="30" t="s">
        <v>226</v>
      </c>
      <c r="E92" s="18">
        <v>17965</v>
      </c>
      <c r="F92" s="42">
        <v>45272</v>
      </c>
      <c r="G92" s="27"/>
      <c r="H92" s="45">
        <v>1106.7</v>
      </c>
    </row>
    <row r="93" spans="1:8" x14ac:dyDescent="0.3">
      <c r="A93" s="52"/>
      <c r="B93" s="17" t="s">
        <v>66</v>
      </c>
      <c r="C93" s="22" t="s">
        <v>155</v>
      </c>
      <c r="D93" s="30" t="s">
        <v>226</v>
      </c>
      <c r="E93" s="18">
        <v>17962</v>
      </c>
      <c r="F93" s="42">
        <v>45272</v>
      </c>
      <c r="G93" s="27"/>
      <c r="H93" s="45">
        <v>1638.12</v>
      </c>
    </row>
    <row r="94" spans="1:8" x14ac:dyDescent="0.3">
      <c r="A94" s="52"/>
      <c r="B94" s="17" t="s">
        <v>82</v>
      </c>
      <c r="C94" s="22" t="s">
        <v>135</v>
      </c>
      <c r="D94" s="24" t="s">
        <v>252</v>
      </c>
      <c r="E94" s="18">
        <v>3707</v>
      </c>
      <c r="F94" s="42">
        <v>45272</v>
      </c>
      <c r="G94" s="27"/>
      <c r="H94" s="45">
        <v>16938.900000000001</v>
      </c>
    </row>
    <row r="95" spans="1:8" x14ac:dyDescent="0.3">
      <c r="A95" s="52"/>
      <c r="B95" s="17" t="s">
        <v>82</v>
      </c>
      <c r="C95" s="22" t="s">
        <v>135</v>
      </c>
      <c r="D95" s="24" t="s">
        <v>252</v>
      </c>
      <c r="E95" s="17">
        <v>3275</v>
      </c>
      <c r="F95" s="41">
        <v>45272</v>
      </c>
      <c r="G95" s="27"/>
      <c r="H95" s="50">
        <v>14238</v>
      </c>
    </row>
    <row r="96" spans="1:8" x14ac:dyDescent="0.3">
      <c r="A96" s="52"/>
      <c r="B96" s="17" t="s">
        <v>82</v>
      </c>
      <c r="C96" s="22" t="s">
        <v>135</v>
      </c>
      <c r="D96" s="24" t="s">
        <v>252</v>
      </c>
      <c r="E96" s="17">
        <v>3284</v>
      </c>
      <c r="F96" s="41">
        <v>45272</v>
      </c>
      <c r="G96" s="27"/>
      <c r="H96" s="50">
        <v>537.5</v>
      </c>
    </row>
    <row r="97" spans="1:8" x14ac:dyDescent="0.3">
      <c r="A97" s="52"/>
      <c r="B97" s="17" t="s">
        <v>82</v>
      </c>
      <c r="C97" s="22" t="s">
        <v>135</v>
      </c>
      <c r="D97" s="24" t="s">
        <v>252</v>
      </c>
      <c r="E97" s="17">
        <v>3294</v>
      </c>
      <c r="F97" s="41">
        <v>45272</v>
      </c>
      <c r="G97" s="27"/>
      <c r="H97" s="50">
        <v>24614.5</v>
      </c>
    </row>
    <row r="98" spans="1:8" x14ac:dyDescent="0.3">
      <c r="A98" s="52"/>
      <c r="B98" s="17" t="s">
        <v>82</v>
      </c>
      <c r="C98" s="22" t="s">
        <v>135</v>
      </c>
      <c r="D98" s="24" t="s">
        <v>252</v>
      </c>
      <c r="E98" s="17">
        <v>3313</v>
      </c>
      <c r="F98" s="41">
        <v>45272</v>
      </c>
      <c r="G98" s="27"/>
      <c r="H98" s="50">
        <v>3685</v>
      </c>
    </row>
    <row r="99" spans="1:8" x14ac:dyDescent="0.3">
      <c r="A99" s="52"/>
      <c r="B99" s="17" t="s">
        <v>82</v>
      </c>
      <c r="C99" s="22" t="s">
        <v>135</v>
      </c>
      <c r="D99" s="24" t="s">
        <v>252</v>
      </c>
      <c r="E99" s="17">
        <v>3317</v>
      </c>
      <c r="F99" s="41">
        <v>45272</v>
      </c>
      <c r="G99" s="27"/>
      <c r="H99" s="50">
        <v>31.2</v>
      </c>
    </row>
    <row r="100" spans="1:8" x14ac:dyDescent="0.3">
      <c r="A100" s="52"/>
      <c r="B100" s="17" t="s">
        <v>82</v>
      </c>
      <c r="C100" s="22" t="s">
        <v>135</v>
      </c>
      <c r="D100" s="24" t="s">
        <v>252</v>
      </c>
      <c r="E100" s="17">
        <v>3337</v>
      </c>
      <c r="F100" s="41">
        <v>45272</v>
      </c>
      <c r="G100" s="27"/>
      <c r="H100" s="50">
        <v>185</v>
      </c>
    </row>
    <row r="101" spans="1:8" x14ac:dyDescent="0.3">
      <c r="A101" s="52"/>
      <c r="B101" s="17" t="s">
        <v>82</v>
      </c>
      <c r="C101" s="22" t="s">
        <v>135</v>
      </c>
      <c r="D101" s="24" t="s">
        <v>252</v>
      </c>
      <c r="E101" s="17">
        <v>3376</v>
      </c>
      <c r="F101" s="41">
        <v>45272</v>
      </c>
      <c r="G101" s="27"/>
      <c r="H101" s="50">
        <v>4360.8999999999996</v>
      </c>
    </row>
    <row r="102" spans="1:8" x14ac:dyDescent="0.3">
      <c r="A102" s="52"/>
      <c r="B102" s="17" t="s">
        <v>66</v>
      </c>
      <c r="C102" s="22" t="s">
        <v>135</v>
      </c>
      <c r="D102" s="24" t="s">
        <v>226</v>
      </c>
      <c r="E102" s="17">
        <v>3279</v>
      </c>
      <c r="F102" s="41">
        <v>45272</v>
      </c>
      <c r="G102" s="27"/>
      <c r="H102" s="50">
        <v>3415.5</v>
      </c>
    </row>
    <row r="103" spans="1:8" x14ac:dyDescent="0.3">
      <c r="A103" s="52"/>
      <c r="B103" s="17" t="s">
        <v>66</v>
      </c>
      <c r="C103" s="22" t="s">
        <v>135</v>
      </c>
      <c r="D103" s="24" t="s">
        <v>226</v>
      </c>
      <c r="E103" s="17">
        <v>3285</v>
      </c>
      <c r="F103" s="41">
        <v>45272</v>
      </c>
      <c r="G103" s="27"/>
      <c r="H103" s="50">
        <v>3192</v>
      </c>
    </row>
    <row r="104" spans="1:8" x14ac:dyDescent="0.3">
      <c r="A104" s="52"/>
      <c r="B104" s="17" t="s">
        <v>66</v>
      </c>
      <c r="C104" s="22" t="s">
        <v>135</v>
      </c>
      <c r="D104" s="24" t="s">
        <v>226</v>
      </c>
      <c r="E104" s="17">
        <v>3291</v>
      </c>
      <c r="F104" s="41">
        <v>45272</v>
      </c>
      <c r="G104" s="27"/>
      <c r="H104" s="50">
        <v>9554.5</v>
      </c>
    </row>
    <row r="105" spans="1:8" x14ac:dyDescent="0.3">
      <c r="A105" s="52"/>
      <c r="B105" s="17" t="s">
        <v>66</v>
      </c>
      <c r="C105" s="22" t="s">
        <v>135</v>
      </c>
      <c r="D105" s="24" t="s">
        <v>226</v>
      </c>
      <c r="E105" s="17">
        <v>3298</v>
      </c>
      <c r="F105" s="41">
        <v>45272</v>
      </c>
      <c r="G105" s="27"/>
      <c r="H105" s="50">
        <v>4050</v>
      </c>
    </row>
    <row r="106" spans="1:8" x14ac:dyDescent="0.3">
      <c r="A106" s="52"/>
      <c r="B106" s="17" t="s">
        <v>66</v>
      </c>
      <c r="C106" s="22" t="s">
        <v>135</v>
      </c>
      <c r="D106" s="24" t="s">
        <v>226</v>
      </c>
      <c r="E106" s="17">
        <v>3306</v>
      </c>
      <c r="F106" s="41">
        <v>45272</v>
      </c>
      <c r="G106" s="27"/>
      <c r="H106" s="50">
        <v>3600</v>
      </c>
    </row>
    <row r="107" spans="1:8" x14ac:dyDescent="0.3">
      <c r="A107" s="52"/>
      <c r="B107" s="17" t="s">
        <v>66</v>
      </c>
      <c r="C107" s="22" t="s">
        <v>135</v>
      </c>
      <c r="D107" s="24" t="s">
        <v>226</v>
      </c>
      <c r="E107" s="17">
        <v>3307</v>
      </c>
      <c r="F107" s="41">
        <v>45272</v>
      </c>
      <c r="G107" s="27"/>
      <c r="H107" s="50">
        <v>1160.5999999999999</v>
      </c>
    </row>
    <row r="108" spans="1:8" x14ac:dyDescent="0.3">
      <c r="A108" s="52"/>
      <c r="B108" s="17" t="s">
        <v>66</v>
      </c>
      <c r="C108" s="22" t="s">
        <v>135</v>
      </c>
      <c r="D108" s="24" t="s">
        <v>226</v>
      </c>
      <c r="E108" s="17">
        <v>3308</v>
      </c>
      <c r="F108" s="41">
        <v>45272</v>
      </c>
      <c r="G108" s="27"/>
      <c r="H108" s="50">
        <v>1350</v>
      </c>
    </row>
    <row r="109" spans="1:8" x14ac:dyDescent="0.3">
      <c r="A109" s="52"/>
      <c r="B109" s="17" t="s">
        <v>66</v>
      </c>
      <c r="C109" s="22" t="s">
        <v>135</v>
      </c>
      <c r="D109" s="24" t="s">
        <v>226</v>
      </c>
      <c r="E109" s="17">
        <v>3303</v>
      </c>
      <c r="F109" s="41">
        <v>45272</v>
      </c>
      <c r="G109" s="27"/>
      <c r="H109" s="50">
        <v>3981.6</v>
      </c>
    </row>
    <row r="110" spans="1:8" x14ac:dyDescent="0.3">
      <c r="A110" s="52"/>
      <c r="B110" s="17" t="s">
        <v>66</v>
      </c>
      <c r="C110" s="22" t="s">
        <v>135</v>
      </c>
      <c r="D110" s="24" t="s">
        <v>226</v>
      </c>
      <c r="E110" s="17">
        <v>3396</v>
      </c>
      <c r="F110" s="41">
        <v>45272</v>
      </c>
      <c r="G110" s="27"/>
      <c r="H110" s="50">
        <v>3376</v>
      </c>
    </row>
    <row r="111" spans="1:8" x14ac:dyDescent="0.3">
      <c r="A111" s="52"/>
      <c r="B111" s="17" t="s">
        <v>66</v>
      </c>
      <c r="C111" s="22" t="s">
        <v>135</v>
      </c>
      <c r="D111" s="24" t="s">
        <v>226</v>
      </c>
      <c r="E111" s="17">
        <v>3399</v>
      </c>
      <c r="F111" s="41">
        <v>45272</v>
      </c>
      <c r="G111" s="27"/>
      <c r="H111" s="50">
        <v>1420</v>
      </c>
    </row>
    <row r="112" spans="1:8" x14ac:dyDescent="0.3">
      <c r="A112" s="52"/>
      <c r="B112" s="17" t="s">
        <v>66</v>
      </c>
      <c r="C112" s="22" t="s">
        <v>135</v>
      </c>
      <c r="D112" s="24" t="s">
        <v>226</v>
      </c>
      <c r="E112" s="17">
        <v>3357</v>
      </c>
      <c r="F112" s="41">
        <v>45272</v>
      </c>
      <c r="G112" s="27"/>
      <c r="H112" s="50">
        <v>3330</v>
      </c>
    </row>
    <row r="113" spans="1:8" x14ac:dyDescent="0.3">
      <c r="A113" s="52"/>
      <c r="B113" s="17" t="s">
        <v>66</v>
      </c>
      <c r="C113" s="22" t="s">
        <v>135</v>
      </c>
      <c r="D113" s="24" t="s">
        <v>226</v>
      </c>
      <c r="E113" s="17">
        <v>3359</v>
      </c>
      <c r="F113" s="41">
        <v>45272</v>
      </c>
      <c r="G113" s="27"/>
      <c r="H113" s="50">
        <v>1365.5</v>
      </c>
    </row>
    <row r="114" spans="1:8" x14ac:dyDescent="0.3">
      <c r="A114" s="52"/>
      <c r="B114" s="17" t="s">
        <v>66</v>
      </c>
      <c r="C114" s="22" t="s">
        <v>135</v>
      </c>
      <c r="D114" s="24" t="s">
        <v>226</v>
      </c>
      <c r="E114" s="17">
        <v>3340</v>
      </c>
      <c r="F114" s="41">
        <v>45272</v>
      </c>
      <c r="G114" s="27"/>
      <c r="H114" s="50">
        <v>768</v>
      </c>
    </row>
    <row r="115" spans="1:8" x14ac:dyDescent="0.3">
      <c r="A115" s="52"/>
      <c r="B115" s="17" t="s">
        <v>66</v>
      </c>
      <c r="C115" s="22" t="s">
        <v>135</v>
      </c>
      <c r="D115" s="24" t="s">
        <v>226</v>
      </c>
      <c r="E115" s="17">
        <v>3342</v>
      </c>
      <c r="F115" s="41">
        <v>45272</v>
      </c>
      <c r="G115" s="27"/>
      <c r="H115" s="50">
        <v>2340</v>
      </c>
    </row>
    <row r="116" spans="1:8" x14ac:dyDescent="0.3">
      <c r="A116" s="52"/>
      <c r="B116" s="17" t="s">
        <v>66</v>
      </c>
      <c r="C116" s="22" t="s">
        <v>135</v>
      </c>
      <c r="D116" s="24" t="s">
        <v>226</v>
      </c>
      <c r="E116" s="17">
        <v>3380</v>
      </c>
      <c r="F116" s="41">
        <v>45272</v>
      </c>
      <c r="G116" s="27"/>
      <c r="H116" s="50">
        <v>4085</v>
      </c>
    </row>
    <row r="117" spans="1:8" x14ac:dyDescent="0.3">
      <c r="A117" s="52"/>
      <c r="B117" s="17" t="s">
        <v>66</v>
      </c>
      <c r="C117" s="22" t="s">
        <v>135</v>
      </c>
      <c r="D117" s="24" t="s">
        <v>226</v>
      </c>
      <c r="E117" s="17">
        <v>3378</v>
      </c>
      <c r="F117" s="41">
        <v>45272</v>
      </c>
      <c r="G117" s="27"/>
      <c r="H117" s="50">
        <v>1160</v>
      </c>
    </row>
    <row r="118" spans="1:8" x14ac:dyDescent="0.3">
      <c r="A118" s="52"/>
      <c r="B118" s="17" t="s">
        <v>66</v>
      </c>
      <c r="C118" s="22" t="s">
        <v>135</v>
      </c>
      <c r="D118" s="24" t="s">
        <v>226</v>
      </c>
      <c r="E118" s="17">
        <v>3435</v>
      </c>
      <c r="F118" s="41">
        <v>45272</v>
      </c>
      <c r="G118" s="27"/>
      <c r="H118" s="50">
        <v>1060</v>
      </c>
    </row>
    <row r="119" spans="1:8" x14ac:dyDescent="0.3">
      <c r="A119" s="52"/>
      <c r="B119" s="17" t="s">
        <v>66</v>
      </c>
      <c r="C119" s="22" t="s">
        <v>114</v>
      </c>
      <c r="D119" s="24" t="s">
        <v>226</v>
      </c>
      <c r="E119" s="18">
        <v>188898</v>
      </c>
      <c r="F119" s="42">
        <v>45272</v>
      </c>
      <c r="G119" s="27"/>
      <c r="H119" s="45">
        <v>166</v>
      </c>
    </row>
    <row r="120" spans="1:8" x14ac:dyDescent="0.3">
      <c r="A120" s="52"/>
      <c r="B120" s="17" t="s">
        <v>62</v>
      </c>
      <c r="C120" s="21" t="s">
        <v>103</v>
      </c>
      <c r="D120" s="30" t="s">
        <v>204</v>
      </c>
      <c r="E120" s="17" t="s">
        <v>377</v>
      </c>
      <c r="F120" s="40">
        <v>45273</v>
      </c>
      <c r="G120" s="44">
        <v>1278.44</v>
      </c>
      <c r="H120" s="23"/>
    </row>
    <row r="121" spans="1:8" x14ac:dyDescent="0.3">
      <c r="A121" s="52"/>
      <c r="B121" s="17" t="s">
        <v>62</v>
      </c>
      <c r="C121" s="21" t="s">
        <v>103</v>
      </c>
      <c r="D121" s="30" t="s">
        <v>219</v>
      </c>
      <c r="E121" s="17" t="s">
        <v>377</v>
      </c>
      <c r="F121" s="40">
        <v>45273</v>
      </c>
      <c r="G121" s="44">
        <v>1492.12</v>
      </c>
      <c r="H121" s="23"/>
    </row>
    <row r="122" spans="1:8" x14ac:dyDescent="0.3">
      <c r="A122" s="52"/>
      <c r="B122" s="18" t="s">
        <v>81</v>
      </c>
      <c r="C122" s="22" t="s">
        <v>156</v>
      </c>
      <c r="D122" s="24" t="s">
        <v>250</v>
      </c>
      <c r="E122" s="38">
        <v>60636</v>
      </c>
      <c r="F122" s="43">
        <v>45273</v>
      </c>
      <c r="G122" s="27"/>
      <c r="H122" s="45">
        <v>564.20000000000005</v>
      </c>
    </row>
    <row r="123" spans="1:8" x14ac:dyDescent="0.3">
      <c r="A123" s="52"/>
      <c r="B123" s="18" t="s">
        <v>66</v>
      </c>
      <c r="C123" s="26" t="s">
        <v>147</v>
      </c>
      <c r="D123" s="24" t="s">
        <v>259</v>
      </c>
      <c r="E123" s="18">
        <v>260490</v>
      </c>
      <c r="F123" s="42">
        <v>45273</v>
      </c>
      <c r="G123" s="27"/>
      <c r="H123" s="45">
        <v>714.24</v>
      </c>
    </row>
    <row r="124" spans="1:8" x14ac:dyDescent="0.3">
      <c r="A124" s="52"/>
      <c r="B124" s="17" t="s">
        <v>85</v>
      </c>
      <c r="C124" s="23" t="s">
        <v>157</v>
      </c>
      <c r="D124" s="34" t="s">
        <v>267</v>
      </c>
      <c r="E124" s="18"/>
      <c r="F124" s="42">
        <v>45273</v>
      </c>
      <c r="G124" s="27"/>
      <c r="H124" s="45">
        <v>1492.12</v>
      </c>
    </row>
    <row r="125" spans="1:8" x14ac:dyDescent="0.3">
      <c r="A125" s="52"/>
      <c r="B125" s="17" t="s">
        <v>62</v>
      </c>
      <c r="C125" s="21" t="s">
        <v>103</v>
      </c>
      <c r="D125" s="30" t="s">
        <v>204</v>
      </c>
      <c r="E125" s="17" t="s">
        <v>377</v>
      </c>
      <c r="F125" s="40">
        <v>45274</v>
      </c>
      <c r="G125" s="44">
        <v>62580.480000000003</v>
      </c>
      <c r="H125" s="23"/>
    </row>
    <row r="126" spans="1:8" x14ac:dyDescent="0.3">
      <c r="A126" s="52"/>
      <c r="B126" s="18" t="s">
        <v>78</v>
      </c>
      <c r="C126" s="22" t="s">
        <v>110</v>
      </c>
      <c r="D126" s="24" t="s">
        <v>268</v>
      </c>
      <c r="E126" s="18">
        <v>153213</v>
      </c>
      <c r="F126" s="42">
        <v>45274</v>
      </c>
      <c r="G126" s="27"/>
      <c r="H126" s="45">
        <v>6904.66</v>
      </c>
    </row>
    <row r="127" spans="1:8" x14ac:dyDescent="0.3">
      <c r="A127" s="52"/>
      <c r="B127" s="20" t="s">
        <v>81</v>
      </c>
      <c r="C127" s="25" t="s">
        <v>158</v>
      </c>
      <c r="D127" s="32" t="s">
        <v>250</v>
      </c>
      <c r="E127" s="18">
        <v>239064</v>
      </c>
      <c r="F127" s="42">
        <v>45274</v>
      </c>
      <c r="G127" s="27"/>
      <c r="H127" s="45">
        <v>749.37</v>
      </c>
    </row>
    <row r="128" spans="1:8" x14ac:dyDescent="0.3">
      <c r="A128" s="52"/>
      <c r="B128" s="20" t="s">
        <v>81</v>
      </c>
      <c r="C128" s="25" t="s">
        <v>159</v>
      </c>
      <c r="D128" s="32" t="s">
        <v>255</v>
      </c>
      <c r="E128" s="18">
        <v>9788</v>
      </c>
      <c r="F128" s="42">
        <v>45274</v>
      </c>
      <c r="G128" s="27"/>
      <c r="H128" s="45">
        <v>304.25</v>
      </c>
    </row>
    <row r="129" spans="1:8" x14ac:dyDescent="0.3">
      <c r="A129" s="52"/>
      <c r="B129" s="18" t="s">
        <v>66</v>
      </c>
      <c r="C129" s="22" t="s">
        <v>160</v>
      </c>
      <c r="D129" s="24" t="s">
        <v>226</v>
      </c>
      <c r="E129" s="35" t="s">
        <v>388</v>
      </c>
      <c r="F129" s="42">
        <v>45274</v>
      </c>
      <c r="G129" s="27"/>
      <c r="H129" s="45">
        <v>520</v>
      </c>
    </row>
    <row r="130" spans="1:8" x14ac:dyDescent="0.3">
      <c r="A130" s="52"/>
      <c r="B130" s="20" t="s">
        <v>68</v>
      </c>
      <c r="C130" s="25" t="s">
        <v>142</v>
      </c>
      <c r="D130" s="32" t="s">
        <v>257</v>
      </c>
      <c r="E130" s="18">
        <v>316</v>
      </c>
      <c r="F130" s="42">
        <v>45274</v>
      </c>
      <c r="G130" s="27"/>
      <c r="H130" s="45">
        <v>230</v>
      </c>
    </row>
    <row r="131" spans="1:8" x14ac:dyDescent="0.3">
      <c r="A131" s="52"/>
      <c r="B131" s="20" t="s">
        <v>68</v>
      </c>
      <c r="C131" s="25" t="s">
        <v>142</v>
      </c>
      <c r="D131" s="32" t="s">
        <v>257</v>
      </c>
      <c r="E131" s="18">
        <v>314</v>
      </c>
      <c r="F131" s="42">
        <v>45274</v>
      </c>
      <c r="G131" s="27"/>
      <c r="H131" s="45">
        <v>642.76</v>
      </c>
    </row>
    <row r="132" spans="1:8" x14ac:dyDescent="0.3">
      <c r="A132" s="52"/>
      <c r="B132" s="20" t="s">
        <v>68</v>
      </c>
      <c r="C132" s="25" t="s">
        <v>142</v>
      </c>
      <c r="D132" s="32" t="s">
        <v>257</v>
      </c>
      <c r="E132" s="18">
        <v>315</v>
      </c>
      <c r="F132" s="42">
        <v>45274</v>
      </c>
      <c r="G132" s="27"/>
      <c r="H132" s="45">
        <v>38.4</v>
      </c>
    </row>
    <row r="133" spans="1:8" x14ac:dyDescent="0.3">
      <c r="A133" s="52"/>
      <c r="B133" s="18" t="s">
        <v>66</v>
      </c>
      <c r="C133" s="23" t="s">
        <v>161</v>
      </c>
      <c r="D133" s="30" t="s">
        <v>226</v>
      </c>
      <c r="E133" s="36">
        <v>427</v>
      </c>
      <c r="F133" s="40">
        <v>45274</v>
      </c>
      <c r="G133" s="27"/>
      <c r="H133" s="45">
        <v>684.24</v>
      </c>
    </row>
    <row r="134" spans="1:8" x14ac:dyDescent="0.3">
      <c r="A134" s="52"/>
      <c r="B134" s="20" t="s">
        <v>81</v>
      </c>
      <c r="C134" s="25" t="s">
        <v>162</v>
      </c>
      <c r="D134" s="32" t="s">
        <v>269</v>
      </c>
      <c r="E134" s="18">
        <v>7</v>
      </c>
      <c r="F134" s="42">
        <v>45274</v>
      </c>
      <c r="G134" s="27"/>
      <c r="H134" s="45">
        <v>1340</v>
      </c>
    </row>
    <row r="135" spans="1:8" x14ac:dyDescent="0.3">
      <c r="A135" s="52"/>
      <c r="B135" s="17" t="s">
        <v>71</v>
      </c>
      <c r="C135" s="23" t="s">
        <v>163</v>
      </c>
      <c r="D135" s="30" t="s">
        <v>270</v>
      </c>
      <c r="E135" s="36">
        <v>585</v>
      </c>
      <c r="F135" s="40">
        <v>45274</v>
      </c>
      <c r="G135" s="27"/>
      <c r="H135" s="45">
        <v>9713.4699999999993</v>
      </c>
    </row>
    <row r="136" spans="1:8" ht="24" x14ac:dyDescent="0.3">
      <c r="A136" s="52"/>
      <c r="B136" s="17" t="s">
        <v>78</v>
      </c>
      <c r="C136" s="22" t="s">
        <v>107</v>
      </c>
      <c r="D136" s="24" t="s">
        <v>271</v>
      </c>
      <c r="E136" s="36">
        <v>41</v>
      </c>
      <c r="F136" s="41">
        <v>45274</v>
      </c>
      <c r="G136" s="27"/>
      <c r="H136" s="45">
        <v>11160.51</v>
      </c>
    </row>
    <row r="137" spans="1:8" x14ac:dyDescent="0.3">
      <c r="A137" s="52"/>
      <c r="B137" s="17" t="s">
        <v>86</v>
      </c>
      <c r="C137" s="21" t="s">
        <v>164</v>
      </c>
      <c r="D137" s="30" t="s">
        <v>272</v>
      </c>
      <c r="E137" s="36">
        <v>202300000000238</v>
      </c>
      <c r="F137" s="41">
        <v>45274</v>
      </c>
      <c r="G137" s="27"/>
      <c r="H137" s="45">
        <v>16332.43</v>
      </c>
    </row>
    <row r="138" spans="1:8" x14ac:dyDescent="0.3">
      <c r="A138" s="52"/>
      <c r="B138" s="18" t="s">
        <v>83</v>
      </c>
      <c r="C138" s="22" t="s">
        <v>110</v>
      </c>
      <c r="D138" s="24" t="s">
        <v>216</v>
      </c>
      <c r="E138" s="18">
        <v>454651</v>
      </c>
      <c r="F138" s="42">
        <v>45274</v>
      </c>
      <c r="G138" s="27"/>
      <c r="H138" s="45">
        <v>6308.36</v>
      </c>
    </row>
    <row r="139" spans="1:8" x14ac:dyDescent="0.3">
      <c r="A139" s="52"/>
      <c r="B139" s="18" t="s">
        <v>65</v>
      </c>
      <c r="C139" s="22" t="s">
        <v>103</v>
      </c>
      <c r="D139" s="24" t="s">
        <v>217</v>
      </c>
      <c r="E139" s="18" t="s">
        <v>379</v>
      </c>
      <c r="F139" s="42">
        <v>45274</v>
      </c>
      <c r="G139" s="27"/>
      <c r="H139" s="45">
        <v>6.8999999999999995</v>
      </c>
    </row>
    <row r="140" spans="1:8" x14ac:dyDescent="0.3">
      <c r="A140" s="52"/>
      <c r="B140" s="17" t="s">
        <v>87</v>
      </c>
      <c r="C140" s="28" t="s">
        <v>165</v>
      </c>
      <c r="D140" s="24" t="s">
        <v>273</v>
      </c>
      <c r="E140" s="36">
        <v>65398</v>
      </c>
      <c r="F140" s="41">
        <v>45274</v>
      </c>
      <c r="G140" s="27"/>
      <c r="H140" s="45">
        <v>7645.13</v>
      </c>
    </row>
    <row r="141" spans="1:8" x14ac:dyDescent="0.3">
      <c r="A141" s="52"/>
      <c r="B141" s="17" t="s">
        <v>62</v>
      </c>
      <c r="C141" s="21" t="s">
        <v>103</v>
      </c>
      <c r="D141" s="30" t="s">
        <v>204</v>
      </c>
      <c r="E141" s="17" t="s">
        <v>377</v>
      </c>
      <c r="F141" s="40">
        <v>45275</v>
      </c>
      <c r="G141" s="44">
        <v>65017.52</v>
      </c>
      <c r="H141" s="23"/>
    </row>
    <row r="142" spans="1:8" x14ac:dyDescent="0.3">
      <c r="A142" s="52"/>
      <c r="B142" s="18" t="s">
        <v>81</v>
      </c>
      <c r="C142" s="22" t="s">
        <v>166</v>
      </c>
      <c r="D142" s="24" t="s">
        <v>274</v>
      </c>
      <c r="E142" s="18">
        <v>1885</v>
      </c>
      <c r="F142" s="42">
        <v>45275</v>
      </c>
      <c r="G142" s="27"/>
      <c r="H142" s="45">
        <v>1143</v>
      </c>
    </row>
    <row r="143" spans="1:8" x14ac:dyDescent="0.3">
      <c r="A143" s="52"/>
      <c r="B143" s="17" t="s">
        <v>69</v>
      </c>
      <c r="C143" s="21" t="s">
        <v>167</v>
      </c>
      <c r="D143" s="30" t="s">
        <v>275</v>
      </c>
      <c r="E143" s="36">
        <v>14920</v>
      </c>
      <c r="F143" s="41">
        <v>45275</v>
      </c>
      <c r="G143" s="27"/>
      <c r="H143" s="45">
        <v>12740.43</v>
      </c>
    </row>
    <row r="144" spans="1:8" x14ac:dyDescent="0.3">
      <c r="A144" s="52"/>
      <c r="B144" s="17" t="s">
        <v>69</v>
      </c>
      <c r="C144" s="21" t="s">
        <v>167</v>
      </c>
      <c r="D144" s="30" t="s">
        <v>276</v>
      </c>
      <c r="E144" s="36">
        <v>14731</v>
      </c>
      <c r="F144" s="41">
        <v>45275</v>
      </c>
      <c r="G144" s="27"/>
      <c r="H144" s="45">
        <v>12740.43</v>
      </c>
    </row>
    <row r="145" spans="1:8" x14ac:dyDescent="0.3">
      <c r="A145" s="52"/>
      <c r="B145" s="17" t="s">
        <v>78</v>
      </c>
      <c r="C145" s="21" t="s">
        <v>168</v>
      </c>
      <c r="D145" s="30" t="s">
        <v>277</v>
      </c>
      <c r="E145" s="36">
        <v>4487</v>
      </c>
      <c r="F145" s="41">
        <v>45275</v>
      </c>
      <c r="G145" s="27"/>
      <c r="H145" s="45">
        <v>1800</v>
      </c>
    </row>
    <row r="146" spans="1:8" x14ac:dyDescent="0.3">
      <c r="A146" s="52"/>
      <c r="B146" s="17" t="s">
        <v>88</v>
      </c>
      <c r="C146" s="21" t="s">
        <v>169</v>
      </c>
      <c r="D146" s="30" t="s">
        <v>278</v>
      </c>
      <c r="E146" s="36">
        <v>639890908</v>
      </c>
      <c r="F146" s="41">
        <v>45275</v>
      </c>
      <c r="G146" s="27"/>
      <c r="H146" s="45">
        <v>1500</v>
      </c>
    </row>
    <row r="147" spans="1:8" x14ac:dyDescent="0.3">
      <c r="A147" s="52"/>
      <c r="B147" s="17" t="s">
        <v>89</v>
      </c>
      <c r="C147" s="21" t="s">
        <v>170</v>
      </c>
      <c r="D147" s="24" t="s">
        <v>279</v>
      </c>
      <c r="E147" s="36">
        <v>5926432</v>
      </c>
      <c r="F147" s="41">
        <v>45275</v>
      </c>
      <c r="G147" s="27"/>
      <c r="H147" s="45">
        <v>6678.78</v>
      </c>
    </row>
    <row r="148" spans="1:8" x14ac:dyDescent="0.3">
      <c r="A148" s="52"/>
      <c r="B148" s="19" t="s">
        <v>63</v>
      </c>
      <c r="C148" s="21" t="s">
        <v>171</v>
      </c>
      <c r="D148" s="30" t="s">
        <v>280</v>
      </c>
      <c r="E148" s="36">
        <v>45907248</v>
      </c>
      <c r="F148" s="40">
        <v>45275</v>
      </c>
      <c r="G148" s="27"/>
      <c r="H148" s="45">
        <v>1580.85</v>
      </c>
    </row>
    <row r="149" spans="1:8" x14ac:dyDescent="0.3">
      <c r="A149" s="52"/>
      <c r="B149" s="17" t="s">
        <v>82</v>
      </c>
      <c r="C149" s="22" t="s">
        <v>135</v>
      </c>
      <c r="D149" s="24" t="s">
        <v>252</v>
      </c>
      <c r="E149" s="17">
        <v>3721</v>
      </c>
      <c r="F149" s="41">
        <v>45275</v>
      </c>
      <c r="G149" s="27"/>
      <c r="H149" s="45">
        <v>22963.9</v>
      </c>
    </row>
    <row r="150" spans="1:8" x14ac:dyDescent="0.3">
      <c r="A150" s="52"/>
      <c r="B150" s="18" t="s">
        <v>83</v>
      </c>
      <c r="C150" s="22" t="s">
        <v>110</v>
      </c>
      <c r="D150" s="24" t="s">
        <v>216</v>
      </c>
      <c r="E150" s="18">
        <v>454891</v>
      </c>
      <c r="F150" s="42">
        <v>45275</v>
      </c>
      <c r="G150" s="27"/>
      <c r="H150" s="45">
        <v>202.34</v>
      </c>
    </row>
    <row r="151" spans="1:8" x14ac:dyDescent="0.3">
      <c r="A151" s="52"/>
      <c r="B151" s="18" t="s">
        <v>66</v>
      </c>
      <c r="C151" s="23" t="s">
        <v>136</v>
      </c>
      <c r="D151" s="24" t="s">
        <v>226</v>
      </c>
      <c r="E151" s="36">
        <v>747</v>
      </c>
      <c r="F151" s="40">
        <v>45275</v>
      </c>
      <c r="G151" s="27"/>
      <c r="H151" s="45">
        <v>2862</v>
      </c>
    </row>
    <row r="152" spans="1:8" ht="24" x14ac:dyDescent="0.3">
      <c r="A152" s="52"/>
      <c r="B152" s="17" t="s">
        <v>67</v>
      </c>
      <c r="C152" s="23" t="s">
        <v>108</v>
      </c>
      <c r="D152" s="30" t="s">
        <v>281</v>
      </c>
      <c r="E152" s="36" t="s">
        <v>380</v>
      </c>
      <c r="F152" s="41">
        <v>45275</v>
      </c>
      <c r="G152" s="27"/>
      <c r="H152" s="45">
        <v>203.49</v>
      </c>
    </row>
    <row r="153" spans="1:8" ht="24" x14ac:dyDescent="0.3">
      <c r="A153" s="52"/>
      <c r="B153" s="18" t="s">
        <v>63</v>
      </c>
      <c r="C153" s="23" t="s">
        <v>172</v>
      </c>
      <c r="D153" s="24" t="s">
        <v>282</v>
      </c>
      <c r="E153" s="39">
        <v>25861</v>
      </c>
      <c r="F153" s="41">
        <v>45275</v>
      </c>
      <c r="G153" s="27"/>
      <c r="H153" s="45">
        <v>600</v>
      </c>
    </row>
    <row r="154" spans="1:8" x14ac:dyDescent="0.3">
      <c r="A154" s="52"/>
      <c r="B154" s="18" t="s">
        <v>65</v>
      </c>
      <c r="C154" s="22" t="s">
        <v>103</v>
      </c>
      <c r="D154" s="24" t="s">
        <v>217</v>
      </c>
      <c r="E154" s="18" t="s">
        <v>379</v>
      </c>
      <c r="F154" s="42">
        <v>45275</v>
      </c>
      <c r="G154" s="27"/>
      <c r="H154" s="45">
        <v>2.2999999999999998</v>
      </c>
    </row>
    <row r="155" spans="1:8" ht="24" x14ac:dyDescent="0.3">
      <c r="A155" s="52"/>
      <c r="B155" s="17" t="s">
        <v>90</v>
      </c>
      <c r="C155" s="21" t="s">
        <v>173</v>
      </c>
      <c r="D155" s="30" t="s">
        <v>283</v>
      </c>
      <c r="E155" s="17" t="s">
        <v>377</v>
      </c>
      <c r="F155" s="40">
        <v>45278</v>
      </c>
      <c r="G155" s="44">
        <v>4618764.62</v>
      </c>
      <c r="H155" s="23"/>
    </row>
    <row r="156" spans="1:8" x14ac:dyDescent="0.3">
      <c r="A156" s="52"/>
      <c r="B156" s="17" t="s">
        <v>90</v>
      </c>
      <c r="C156" s="21" t="s">
        <v>173</v>
      </c>
      <c r="D156" s="30" t="s">
        <v>284</v>
      </c>
      <c r="E156" s="17" t="s">
        <v>377</v>
      </c>
      <c r="F156" s="40">
        <v>45278</v>
      </c>
      <c r="G156" s="44">
        <v>91335.77</v>
      </c>
      <c r="H156" s="23"/>
    </row>
    <row r="157" spans="1:8" x14ac:dyDescent="0.3">
      <c r="A157" s="52"/>
      <c r="B157" s="18" t="s">
        <v>65</v>
      </c>
      <c r="C157" s="22" t="s">
        <v>103</v>
      </c>
      <c r="D157" s="24" t="s">
        <v>285</v>
      </c>
      <c r="E157" s="18" t="s">
        <v>379</v>
      </c>
      <c r="F157" s="42">
        <v>45278</v>
      </c>
      <c r="G157" s="27"/>
      <c r="H157" s="45">
        <v>4542352.91</v>
      </c>
    </row>
    <row r="158" spans="1:8" x14ac:dyDescent="0.3">
      <c r="A158" s="52"/>
      <c r="B158" s="17" t="s">
        <v>91</v>
      </c>
      <c r="C158" s="22" t="s">
        <v>174</v>
      </c>
      <c r="D158" s="24" t="s">
        <v>286</v>
      </c>
      <c r="E158" s="18">
        <v>3645</v>
      </c>
      <c r="F158" s="42">
        <v>45278</v>
      </c>
      <c r="G158" s="27"/>
      <c r="H158" s="45">
        <v>6558.67</v>
      </c>
    </row>
    <row r="159" spans="1:8" x14ac:dyDescent="0.3">
      <c r="A159" s="52"/>
      <c r="B159" s="18" t="s">
        <v>66</v>
      </c>
      <c r="C159" s="22" t="s">
        <v>175</v>
      </c>
      <c r="D159" s="24" t="s">
        <v>287</v>
      </c>
      <c r="E159" s="18">
        <v>14066</v>
      </c>
      <c r="F159" s="42">
        <v>45278</v>
      </c>
      <c r="G159" s="27"/>
      <c r="H159" s="45">
        <v>3317.64</v>
      </c>
    </row>
    <row r="160" spans="1:8" ht="24" x14ac:dyDescent="0.3">
      <c r="A160" s="52"/>
      <c r="B160" s="18" t="s">
        <v>76</v>
      </c>
      <c r="C160" s="22" t="s">
        <v>176</v>
      </c>
      <c r="D160" s="24" t="s">
        <v>288</v>
      </c>
      <c r="E160" s="36">
        <v>9799746</v>
      </c>
      <c r="F160" s="42">
        <v>45278</v>
      </c>
      <c r="G160" s="27"/>
      <c r="H160" s="45">
        <v>746.77</v>
      </c>
    </row>
    <row r="161" spans="1:8" x14ac:dyDescent="0.3">
      <c r="A161" s="52"/>
      <c r="B161" s="18" t="s">
        <v>68</v>
      </c>
      <c r="C161" s="22" t="s">
        <v>177</v>
      </c>
      <c r="D161" s="24" t="s">
        <v>251</v>
      </c>
      <c r="E161" s="18">
        <v>8197995</v>
      </c>
      <c r="F161" s="42">
        <v>45278</v>
      </c>
      <c r="G161" s="27"/>
      <c r="H161" s="45">
        <v>5980</v>
      </c>
    </row>
    <row r="162" spans="1:8" x14ac:dyDescent="0.3">
      <c r="A162" s="52"/>
      <c r="B162" s="20" t="s">
        <v>92</v>
      </c>
      <c r="C162" s="25" t="s">
        <v>142</v>
      </c>
      <c r="D162" s="32" t="s">
        <v>289</v>
      </c>
      <c r="E162" s="18">
        <v>326</v>
      </c>
      <c r="F162" s="42">
        <v>45278</v>
      </c>
      <c r="G162" s="27"/>
      <c r="H162" s="45">
        <v>515</v>
      </c>
    </row>
    <row r="163" spans="1:8" x14ac:dyDescent="0.3">
      <c r="A163" s="52"/>
      <c r="B163" s="17" t="s">
        <v>77</v>
      </c>
      <c r="C163" s="21" t="s">
        <v>125</v>
      </c>
      <c r="D163" s="30" t="s">
        <v>290</v>
      </c>
      <c r="E163" s="36">
        <v>304</v>
      </c>
      <c r="F163" s="41">
        <v>45278</v>
      </c>
      <c r="G163" s="27"/>
      <c r="H163" s="45">
        <v>22139.200000000001</v>
      </c>
    </row>
    <row r="164" spans="1:8" x14ac:dyDescent="0.3">
      <c r="A164" s="52"/>
      <c r="B164" s="17" t="s">
        <v>77</v>
      </c>
      <c r="C164" s="21" t="s">
        <v>125</v>
      </c>
      <c r="D164" s="30" t="s">
        <v>291</v>
      </c>
      <c r="E164" s="36">
        <v>298</v>
      </c>
      <c r="F164" s="41">
        <v>45278</v>
      </c>
      <c r="G164" s="27"/>
      <c r="H164" s="45">
        <v>50956</v>
      </c>
    </row>
    <row r="165" spans="1:8" x14ac:dyDescent="0.3">
      <c r="A165" s="52"/>
      <c r="B165" s="17" t="s">
        <v>77</v>
      </c>
      <c r="C165" s="21" t="s">
        <v>125</v>
      </c>
      <c r="D165" s="30" t="s">
        <v>292</v>
      </c>
      <c r="E165" s="36">
        <v>300</v>
      </c>
      <c r="F165" s="41">
        <v>45278</v>
      </c>
      <c r="G165" s="27"/>
      <c r="H165" s="45">
        <v>48093.8</v>
      </c>
    </row>
    <row r="166" spans="1:8" x14ac:dyDescent="0.3">
      <c r="A166" s="52"/>
      <c r="B166" s="17" t="s">
        <v>77</v>
      </c>
      <c r="C166" s="21" t="s">
        <v>125</v>
      </c>
      <c r="D166" s="30" t="s">
        <v>293</v>
      </c>
      <c r="E166" s="36">
        <v>302</v>
      </c>
      <c r="F166" s="41">
        <v>45278</v>
      </c>
      <c r="G166" s="27"/>
      <c r="H166" s="45">
        <v>26000.799999999999</v>
      </c>
    </row>
    <row r="167" spans="1:8" x14ac:dyDescent="0.3">
      <c r="A167" s="52"/>
      <c r="B167" s="18" t="s">
        <v>78</v>
      </c>
      <c r="C167" s="21" t="s">
        <v>178</v>
      </c>
      <c r="D167" s="24" t="s">
        <v>294</v>
      </c>
      <c r="E167" s="18">
        <v>24554</v>
      </c>
      <c r="F167" s="42">
        <v>45278</v>
      </c>
      <c r="G167" s="27"/>
      <c r="H167" s="45">
        <v>3437</v>
      </c>
    </row>
    <row r="168" spans="1:8" x14ac:dyDescent="0.3">
      <c r="A168" s="52"/>
      <c r="B168" s="18" t="s">
        <v>65</v>
      </c>
      <c r="C168" s="22" t="s">
        <v>103</v>
      </c>
      <c r="D168" s="24" t="s">
        <v>217</v>
      </c>
      <c r="E168" s="18" t="s">
        <v>379</v>
      </c>
      <c r="F168" s="42">
        <v>45278</v>
      </c>
      <c r="G168" s="27"/>
      <c r="H168" s="45">
        <v>2.2999999999999998</v>
      </c>
    </row>
    <row r="169" spans="1:8" x14ac:dyDescent="0.3">
      <c r="A169" s="52"/>
      <c r="B169" s="17" t="s">
        <v>75</v>
      </c>
      <c r="C169" s="21" t="s">
        <v>118</v>
      </c>
      <c r="D169" s="30" t="s">
        <v>295</v>
      </c>
      <c r="E169" s="36">
        <v>1426</v>
      </c>
      <c r="F169" s="41">
        <v>45278</v>
      </c>
      <c r="G169" s="27"/>
      <c r="H169" s="45">
        <v>0.3</v>
      </c>
    </row>
    <row r="170" spans="1:8" x14ac:dyDescent="0.3">
      <c r="A170" s="52"/>
      <c r="B170" s="17" t="s">
        <v>90</v>
      </c>
      <c r="C170" s="21" t="s">
        <v>173</v>
      </c>
      <c r="D170" s="30" t="s">
        <v>296</v>
      </c>
      <c r="E170" s="17" t="s">
        <v>377</v>
      </c>
      <c r="F170" s="40">
        <v>45279</v>
      </c>
      <c r="G170" s="44">
        <v>91433.23</v>
      </c>
      <c r="H170" s="23"/>
    </row>
    <row r="171" spans="1:8" x14ac:dyDescent="0.3">
      <c r="A171" s="52"/>
      <c r="B171" s="18" t="s">
        <v>65</v>
      </c>
      <c r="C171" s="22" t="s">
        <v>103</v>
      </c>
      <c r="D171" s="24" t="s">
        <v>285</v>
      </c>
      <c r="E171" s="18" t="s">
        <v>379</v>
      </c>
      <c r="F171" s="42">
        <v>45279</v>
      </c>
      <c r="G171" s="27"/>
      <c r="H171" s="45">
        <v>83887.54</v>
      </c>
    </row>
    <row r="172" spans="1:8" x14ac:dyDescent="0.3">
      <c r="A172" s="52"/>
      <c r="B172" s="18" t="s">
        <v>81</v>
      </c>
      <c r="C172" s="22" t="s">
        <v>179</v>
      </c>
      <c r="D172" s="24" t="s">
        <v>250</v>
      </c>
      <c r="E172" s="35" t="s">
        <v>389</v>
      </c>
      <c r="F172" s="40">
        <v>45279</v>
      </c>
      <c r="G172" s="27"/>
      <c r="H172" s="45">
        <v>511.99</v>
      </c>
    </row>
    <row r="173" spans="1:8" x14ac:dyDescent="0.3">
      <c r="A173" s="52"/>
      <c r="B173" s="18" t="s">
        <v>68</v>
      </c>
      <c r="C173" s="22" t="s">
        <v>114</v>
      </c>
      <c r="D173" s="24" t="s">
        <v>251</v>
      </c>
      <c r="E173" s="18">
        <v>189764</v>
      </c>
      <c r="F173" s="42">
        <v>45279</v>
      </c>
      <c r="G173" s="27"/>
      <c r="H173" s="45">
        <v>487.5</v>
      </c>
    </row>
    <row r="174" spans="1:8" x14ac:dyDescent="0.3">
      <c r="A174" s="52"/>
      <c r="B174" s="18" t="s">
        <v>76</v>
      </c>
      <c r="C174" s="22" t="s">
        <v>176</v>
      </c>
      <c r="D174" s="24" t="s">
        <v>297</v>
      </c>
      <c r="E174" s="36">
        <v>9799460</v>
      </c>
      <c r="F174" s="42">
        <v>45279</v>
      </c>
      <c r="G174" s="27"/>
      <c r="H174" s="45">
        <v>5000</v>
      </c>
    </row>
    <row r="175" spans="1:8" x14ac:dyDescent="0.3">
      <c r="A175" s="52"/>
      <c r="B175" s="18" t="s">
        <v>76</v>
      </c>
      <c r="C175" s="22" t="s">
        <v>180</v>
      </c>
      <c r="D175" s="24" t="s">
        <v>298</v>
      </c>
      <c r="E175" s="36">
        <v>2510</v>
      </c>
      <c r="F175" s="42">
        <v>45279</v>
      </c>
      <c r="G175" s="27"/>
      <c r="H175" s="50">
        <v>773.1</v>
      </c>
    </row>
    <row r="176" spans="1:8" x14ac:dyDescent="0.3">
      <c r="A176" s="52"/>
      <c r="B176" s="18" t="s">
        <v>76</v>
      </c>
      <c r="C176" s="29" t="s">
        <v>181</v>
      </c>
      <c r="D176" s="24" t="s">
        <v>298</v>
      </c>
      <c r="E176" s="36">
        <v>16378</v>
      </c>
      <c r="F176" s="42">
        <v>45279</v>
      </c>
      <c r="G176" s="27"/>
      <c r="H176" s="50">
        <v>773.1</v>
      </c>
    </row>
    <row r="177" spans="1:8" x14ac:dyDescent="0.3">
      <c r="A177" s="52"/>
      <c r="B177" s="17" t="s">
        <v>62</v>
      </c>
      <c r="C177" s="21" t="s">
        <v>103</v>
      </c>
      <c r="D177" s="30" t="s">
        <v>204</v>
      </c>
      <c r="E177" s="17" t="s">
        <v>377</v>
      </c>
      <c r="F177" s="40">
        <v>45280</v>
      </c>
      <c r="G177" s="44">
        <v>830632.08</v>
      </c>
      <c r="H177" s="23"/>
    </row>
    <row r="178" spans="1:8" x14ac:dyDescent="0.3">
      <c r="A178" s="52"/>
      <c r="B178" s="17" t="s">
        <v>62</v>
      </c>
      <c r="C178" s="21" t="s">
        <v>103</v>
      </c>
      <c r="D178" s="30" t="s">
        <v>219</v>
      </c>
      <c r="E178" s="17" t="s">
        <v>377</v>
      </c>
      <c r="F178" s="40">
        <v>45280</v>
      </c>
      <c r="G178" s="44">
        <v>1111551.33</v>
      </c>
      <c r="H178" s="23"/>
    </row>
    <row r="179" spans="1:8" x14ac:dyDescent="0.3">
      <c r="A179" s="52"/>
      <c r="B179" s="17" t="s">
        <v>93</v>
      </c>
      <c r="C179" s="21" t="s">
        <v>182</v>
      </c>
      <c r="D179" s="30" t="s">
        <v>299</v>
      </c>
      <c r="E179" s="36">
        <v>9940796</v>
      </c>
      <c r="F179" s="41">
        <v>45280</v>
      </c>
      <c r="G179" s="27"/>
      <c r="H179" s="50">
        <v>575753.06000000006</v>
      </c>
    </row>
    <row r="180" spans="1:8" x14ac:dyDescent="0.3">
      <c r="A180" s="52"/>
      <c r="B180" s="17" t="s">
        <v>93</v>
      </c>
      <c r="C180" s="21" t="s">
        <v>182</v>
      </c>
      <c r="D180" s="30" t="s">
        <v>300</v>
      </c>
      <c r="E180" s="36">
        <v>9940796</v>
      </c>
      <c r="F180" s="41">
        <v>45280</v>
      </c>
      <c r="G180" s="27"/>
      <c r="H180" s="50">
        <v>7293.03</v>
      </c>
    </row>
    <row r="181" spans="1:8" x14ac:dyDescent="0.3">
      <c r="A181" s="52"/>
      <c r="B181" s="17" t="s">
        <v>93</v>
      </c>
      <c r="C181" s="21" t="s">
        <v>182</v>
      </c>
      <c r="D181" s="30" t="s">
        <v>301</v>
      </c>
      <c r="E181" s="36">
        <v>9940796</v>
      </c>
      <c r="F181" s="41">
        <v>45280</v>
      </c>
      <c r="G181" s="27"/>
      <c r="H181" s="50">
        <v>1874.11</v>
      </c>
    </row>
    <row r="182" spans="1:8" x14ac:dyDescent="0.3">
      <c r="A182" s="52"/>
      <c r="B182" s="17" t="s">
        <v>76</v>
      </c>
      <c r="C182" s="21" t="s">
        <v>182</v>
      </c>
      <c r="D182" s="30" t="s">
        <v>302</v>
      </c>
      <c r="E182" s="36">
        <v>9940796</v>
      </c>
      <c r="F182" s="41">
        <v>45280</v>
      </c>
      <c r="G182" s="27"/>
      <c r="H182" s="50">
        <v>2850.84</v>
      </c>
    </row>
    <row r="183" spans="1:8" x14ac:dyDescent="0.3">
      <c r="A183" s="52"/>
      <c r="B183" s="17" t="s">
        <v>76</v>
      </c>
      <c r="C183" s="21" t="s">
        <v>182</v>
      </c>
      <c r="D183" s="30" t="s">
        <v>303</v>
      </c>
      <c r="E183" s="36">
        <v>9940796</v>
      </c>
      <c r="F183" s="41">
        <v>45280</v>
      </c>
      <c r="G183" s="27"/>
      <c r="H183" s="50">
        <v>15539.02</v>
      </c>
    </row>
    <row r="184" spans="1:8" x14ac:dyDescent="0.3">
      <c r="A184" s="52"/>
      <c r="B184" s="17" t="s">
        <v>94</v>
      </c>
      <c r="C184" s="21" t="s">
        <v>182</v>
      </c>
      <c r="D184" s="30" t="s">
        <v>304</v>
      </c>
      <c r="E184" s="36">
        <v>9940796</v>
      </c>
      <c r="F184" s="41">
        <v>45280</v>
      </c>
      <c r="G184" s="27"/>
      <c r="H184" s="50">
        <v>138459.92000000001</v>
      </c>
    </row>
    <row r="185" spans="1:8" x14ac:dyDescent="0.3">
      <c r="A185" s="52"/>
      <c r="B185" s="17" t="s">
        <v>94</v>
      </c>
      <c r="C185" s="21" t="s">
        <v>182</v>
      </c>
      <c r="D185" s="30" t="s">
        <v>305</v>
      </c>
      <c r="E185" s="36">
        <v>9940796</v>
      </c>
      <c r="F185" s="41">
        <v>45280</v>
      </c>
      <c r="G185" s="27"/>
      <c r="H185" s="50">
        <v>29.47</v>
      </c>
    </row>
    <row r="186" spans="1:8" x14ac:dyDescent="0.3">
      <c r="A186" s="52"/>
      <c r="B186" s="17" t="s">
        <v>67</v>
      </c>
      <c r="C186" s="23" t="s">
        <v>108</v>
      </c>
      <c r="D186" s="30" t="s">
        <v>306</v>
      </c>
      <c r="E186" s="36" t="s">
        <v>380</v>
      </c>
      <c r="F186" s="41">
        <v>45280</v>
      </c>
      <c r="G186" s="27"/>
      <c r="H186" s="45">
        <v>578289.31999999995</v>
      </c>
    </row>
    <row r="187" spans="1:8" x14ac:dyDescent="0.3">
      <c r="A187" s="52"/>
      <c r="B187" s="18" t="s">
        <v>83</v>
      </c>
      <c r="C187" s="22" t="s">
        <v>110</v>
      </c>
      <c r="D187" s="24" t="s">
        <v>216</v>
      </c>
      <c r="E187" s="18">
        <v>455513</v>
      </c>
      <c r="F187" s="42">
        <v>45280</v>
      </c>
      <c r="G187" s="27"/>
      <c r="H187" s="45">
        <v>40.83</v>
      </c>
    </row>
    <row r="188" spans="1:8" x14ac:dyDescent="0.3">
      <c r="A188" s="52"/>
      <c r="B188" s="18" t="s">
        <v>76</v>
      </c>
      <c r="C188" s="22" t="s">
        <v>176</v>
      </c>
      <c r="D188" s="30" t="s">
        <v>307</v>
      </c>
      <c r="E188" s="36"/>
      <c r="F188" s="42">
        <v>45280</v>
      </c>
      <c r="G188" s="27"/>
      <c r="H188" s="45">
        <v>2004.65</v>
      </c>
    </row>
    <row r="189" spans="1:8" x14ac:dyDescent="0.3">
      <c r="A189" s="52"/>
      <c r="B189" s="17" t="s">
        <v>95</v>
      </c>
      <c r="C189" s="21" t="s">
        <v>183</v>
      </c>
      <c r="D189" s="30" t="s">
        <v>308</v>
      </c>
      <c r="E189" s="36">
        <v>154745</v>
      </c>
      <c r="F189" s="40">
        <v>45280</v>
      </c>
      <c r="G189" s="27"/>
      <c r="H189" s="45">
        <v>450</v>
      </c>
    </row>
    <row r="190" spans="1:8" x14ac:dyDescent="0.3">
      <c r="A190" s="52"/>
      <c r="B190" s="18" t="s">
        <v>76</v>
      </c>
      <c r="C190" s="24" t="s">
        <v>184</v>
      </c>
      <c r="D190" s="24" t="s">
        <v>235</v>
      </c>
      <c r="E190" s="17" t="s">
        <v>381</v>
      </c>
      <c r="F190" s="42">
        <v>45280</v>
      </c>
      <c r="G190" s="27"/>
      <c r="H190" s="45">
        <v>3207.69</v>
      </c>
    </row>
    <row r="191" spans="1:8" ht="24" x14ac:dyDescent="0.3">
      <c r="A191" s="52"/>
      <c r="B191" s="18" t="s">
        <v>76</v>
      </c>
      <c r="C191" s="22" t="s">
        <v>176</v>
      </c>
      <c r="D191" s="30" t="s">
        <v>309</v>
      </c>
      <c r="E191" s="36"/>
      <c r="F191" s="42">
        <v>45280</v>
      </c>
      <c r="G191" s="27"/>
      <c r="H191" s="45">
        <v>6882</v>
      </c>
    </row>
    <row r="192" spans="1:8" x14ac:dyDescent="0.3">
      <c r="A192" s="52"/>
      <c r="B192" s="17" t="s">
        <v>66</v>
      </c>
      <c r="C192" s="21" t="s">
        <v>107</v>
      </c>
      <c r="D192" s="24" t="s">
        <v>310</v>
      </c>
      <c r="E192" s="36">
        <v>5576</v>
      </c>
      <c r="F192" s="41">
        <v>45280</v>
      </c>
      <c r="G192" s="27"/>
      <c r="H192" s="45">
        <v>756</v>
      </c>
    </row>
    <row r="193" spans="1:8" x14ac:dyDescent="0.3">
      <c r="A193" s="52"/>
      <c r="B193" s="19" t="s">
        <v>66</v>
      </c>
      <c r="C193" s="27" t="s">
        <v>185</v>
      </c>
      <c r="D193" s="34" t="s">
        <v>226</v>
      </c>
      <c r="E193" s="37">
        <v>13803</v>
      </c>
      <c r="F193" s="41">
        <v>45280</v>
      </c>
      <c r="G193" s="27"/>
      <c r="H193" s="45">
        <v>4301</v>
      </c>
    </row>
    <row r="194" spans="1:8" ht="24" x14ac:dyDescent="0.3">
      <c r="A194" s="52"/>
      <c r="B194" s="17" t="s">
        <v>67</v>
      </c>
      <c r="C194" s="23" t="s">
        <v>108</v>
      </c>
      <c r="D194" s="31" t="s">
        <v>311</v>
      </c>
      <c r="E194" s="36" t="s">
        <v>380</v>
      </c>
      <c r="F194" s="41">
        <v>45280</v>
      </c>
      <c r="G194" s="27"/>
      <c r="H194" s="45">
        <v>417.2</v>
      </c>
    </row>
    <row r="195" spans="1:8" ht="24" x14ac:dyDescent="0.3">
      <c r="A195" s="52"/>
      <c r="B195" s="17" t="s">
        <v>67</v>
      </c>
      <c r="C195" s="23" t="s">
        <v>108</v>
      </c>
      <c r="D195" s="31" t="s">
        <v>312</v>
      </c>
      <c r="E195" s="36" t="s">
        <v>380</v>
      </c>
      <c r="F195" s="41">
        <v>45280</v>
      </c>
      <c r="G195" s="27"/>
      <c r="H195" s="45">
        <v>917.1</v>
      </c>
    </row>
    <row r="196" spans="1:8" ht="24" x14ac:dyDescent="0.3">
      <c r="A196" s="52"/>
      <c r="B196" s="17" t="s">
        <v>67</v>
      </c>
      <c r="C196" s="23" t="s">
        <v>108</v>
      </c>
      <c r="D196" s="31" t="s">
        <v>311</v>
      </c>
      <c r="E196" s="36" t="s">
        <v>380</v>
      </c>
      <c r="F196" s="41">
        <v>45280</v>
      </c>
      <c r="G196" s="27"/>
      <c r="H196" s="45">
        <v>279.95</v>
      </c>
    </row>
    <row r="197" spans="1:8" x14ac:dyDescent="0.3">
      <c r="A197" s="52"/>
      <c r="B197" s="17" t="s">
        <v>93</v>
      </c>
      <c r="C197" s="21" t="s">
        <v>182</v>
      </c>
      <c r="D197" s="30" t="s">
        <v>313</v>
      </c>
      <c r="E197" s="36">
        <v>27500055</v>
      </c>
      <c r="F197" s="41">
        <v>45280</v>
      </c>
      <c r="G197" s="27"/>
      <c r="H197" s="45">
        <v>505348.16</v>
      </c>
    </row>
    <row r="198" spans="1:8" x14ac:dyDescent="0.3">
      <c r="A198" s="52"/>
      <c r="B198" s="17" t="s">
        <v>96</v>
      </c>
      <c r="C198" s="21" t="s">
        <v>182</v>
      </c>
      <c r="D198" s="30" t="s">
        <v>314</v>
      </c>
      <c r="E198" s="36">
        <v>76930104</v>
      </c>
      <c r="F198" s="41">
        <v>45280</v>
      </c>
      <c r="G198" s="27"/>
      <c r="H198" s="45">
        <v>139.5</v>
      </c>
    </row>
    <row r="199" spans="1:8" ht="24" x14ac:dyDescent="0.3">
      <c r="A199" s="52"/>
      <c r="B199" s="17" t="s">
        <v>97</v>
      </c>
      <c r="C199" s="21" t="s">
        <v>182</v>
      </c>
      <c r="D199" s="30" t="s">
        <v>315</v>
      </c>
      <c r="E199" s="36">
        <v>79780383</v>
      </c>
      <c r="F199" s="40">
        <v>45280</v>
      </c>
      <c r="G199" s="27"/>
      <c r="H199" s="45">
        <v>481.28</v>
      </c>
    </row>
    <row r="200" spans="1:8" ht="24" x14ac:dyDescent="0.3">
      <c r="A200" s="52"/>
      <c r="B200" s="17" t="s">
        <v>97</v>
      </c>
      <c r="C200" s="21" t="s">
        <v>182</v>
      </c>
      <c r="D200" s="30" t="s">
        <v>316</v>
      </c>
      <c r="E200" s="36">
        <v>77090436</v>
      </c>
      <c r="F200" s="41">
        <v>45280</v>
      </c>
      <c r="G200" s="27"/>
      <c r="H200" s="45">
        <v>1190.3700000000001</v>
      </c>
    </row>
    <row r="201" spans="1:8" ht="36" x14ac:dyDescent="0.3">
      <c r="A201" s="52"/>
      <c r="B201" s="17" t="s">
        <v>97</v>
      </c>
      <c r="C201" s="21" t="s">
        <v>182</v>
      </c>
      <c r="D201" s="30" t="s">
        <v>317</v>
      </c>
      <c r="E201" s="36">
        <v>77720596</v>
      </c>
      <c r="F201" s="40">
        <v>45280</v>
      </c>
      <c r="G201" s="27"/>
      <c r="H201" s="45">
        <v>16177.86</v>
      </c>
    </row>
    <row r="202" spans="1:8" ht="24" x14ac:dyDescent="0.3">
      <c r="A202" s="52"/>
      <c r="B202" s="17" t="s">
        <v>97</v>
      </c>
      <c r="C202" s="21" t="s">
        <v>182</v>
      </c>
      <c r="D202" s="30" t="s">
        <v>318</v>
      </c>
      <c r="E202" s="36">
        <v>77980695</v>
      </c>
      <c r="F202" s="40">
        <v>45280</v>
      </c>
      <c r="G202" s="27"/>
      <c r="H202" s="45">
        <v>2790</v>
      </c>
    </row>
    <row r="203" spans="1:8" ht="24" x14ac:dyDescent="0.3">
      <c r="A203" s="52"/>
      <c r="B203" s="17" t="s">
        <v>96</v>
      </c>
      <c r="C203" s="21" t="s">
        <v>182</v>
      </c>
      <c r="D203" s="30" t="s">
        <v>319</v>
      </c>
      <c r="E203" s="36">
        <v>79251054</v>
      </c>
      <c r="F203" s="41">
        <v>45280</v>
      </c>
      <c r="G203" s="27"/>
      <c r="H203" s="45">
        <v>489.59</v>
      </c>
    </row>
    <row r="204" spans="1:8" x14ac:dyDescent="0.3">
      <c r="A204" s="52"/>
      <c r="B204" s="17" t="s">
        <v>96</v>
      </c>
      <c r="C204" s="21" t="s">
        <v>182</v>
      </c>
      <c r="D204" s="30" t="s">
        <v>320</v>
      </c>
      <c r="E204" s="36">
        <v>76871094</v>
      </c>
      <c r="F204" s="41">
        <v>45280</v>
      </c>
      <c r="G204" s="27"/>
      <c r="H204" s="45">
        <v>3283.81</v>
      </c>
    </row>
    <row r="205" spans="1:8" ht="24" x14ac:dyDescent="0.3">
      <c r="A205" s="52"/>
      <c r="B205" s="17" t="s">
        <v>97</v>
      </c>
      <c r="C205" s="21" t="s">
        <v>182</v>
      </c>
      <c r="D205" s="30" t="s">
        <v>321</v>
      </c>
      <c r="E205" s="36">
        <v>79211605</v>
      </c>
      <c r="F205" s="41">
        <v>45280</v>
      </c>
      <c r="G205" s="27"/>
      <c r="H205" s="45">
        <v>809.23</v>
      </c>
    </row>
    <row r="206" spans="1:8" x14ac:dyDescent="0.3">
      <c r="A206" s="52"/>
      <c r="B206" s="17" t="s">
        <v>93</v>
      </c>
      <c r="C206" s="21" t="s">
        <v>182</v>
      </c>
      <c r="D206" s="30" t="s">
        <v>322</v>
      </c>
      <c r="E206" s="36">
        <v>29771690</v>
      </c>
      <c r="F206" s="41">
        <v>45280</v>
      </c>
      <c r="G206" s="27"/>
      <c r="H206" s="50">
        <v>8545.4699999999993</v>
      </c>
    </row>
    <row r="207" spans="1:8" x14ac:dyDescent="0.3">
      <c r="A207" s="52"/>
      <c r="B207" s="17" t="s">
        <v>94</v>
      </c>
      <c r="C207" s="21" t="s">
        <v>182</v>
      </c>
      <c r="D207" s="30" t="s">
        <v>323</v>
      </c>
      <c r="E207" s="36">
        <v>29771690</v>
      </c>
      <c r="F207" s="41">
        <v>45280</v>
      </c>
      <c r="G207" s="27"/>
      <c r="H207" s="50">
        <v>6041.99</v>
      </c>
    </row>
    <row r="208" spans="1:8" ht="24" x14ac:dyDescent="0.3">
      <c r="A208" s="52"/>
      <c r="B208" s="17" t="s">
        <v>98</v>
      </c>
      <c r="C208" s="21" t="s">
        <v>182</v>
      </c>
      <c r="D208" s="30" t="s">
        <v>324</v>
      </c>
      <c r="E208" s="36">
        <v>28522751</v>
      </c>
      <c r="F208" s="41">
        <v>45280</v>
      </c>
      <c r="G208" s="27"/>
      <c r="H208" s="45">
        <v>1109.21</v>
      </c>
    </row>
    <row r="209" spans="1:8" ht="24" x14ac:dyDescent="0.3">
      <c r="A209" s="52"/>
      <c r="B209" s="17" t="s">
        <v>96</v>
      </c>
      <c r="C209" s="21" t="s">
        <v>182</v>
      </c>
      <c r="D209" s="30" t="s">
        <v>325</v>
      </c>
      <c r="E209" s="36">
        <v>77483217</v>
      </c>
      <c r="F209" s="41">
        <v>45280</v>
      </c>
      <c r="G209" s="27"/>
      <c r="H209" s="45">
        <v>294.31</v>
      </c>
    </row>
    <row r="210" spans="1:8" ht="24" x14ac:dyDescent="0.3">
      <c r="A210" s="52"/>
      <c r="B210" s="17" t="s">
        <v>96</v>
      </c>
      <c r="C210" s="21" t="s">
        <v>182</v>
      </c>
      <c r="D210" s="30" t="s">
        <v>326</v>
      </c>
      <c r="E210" s="36">
        <v>77063404</v>
      </c>
      <c r="F210" s="41">
        <v>45280</v>
      </c>
      <c r="G210" s="27"/>
      <c r="H210" s="45">
        <v>383.99</v>
      </c>
    </row>
    <row r="211" spans="1:8" ht="24" x14ac:dyDescent="0.3">
      <c r="A211" s="52"/>
      <c r="B211" s="18" t="s">
        <v>96</v>
      </c>
      <c r="C211" s="21" t="s">
        <v>182</v>
      </c>
      <c r="D211" s="30" t="s">
        <v>327</v>
      </c>
      <c r="E211" s="36">
        <v>79823660</v>
      </c>
      <c r="F211" s="40">
        <v>45280</v>
      </c>
      <c r="G211" s="27"/>
      <c r="H211" s="45">
        <v>155.25</v>
      </c>
    </row>
    <row r="212" spans="1:8" x14ac:dyDescent="0.3">
      <c r="A212" s="52"/>
      <c r="B212" s="17" t="s">
        <v>96</v>
      </c>
      <c r="C212" s="21" t="s">
        <v>182</v>
      </c>
      <c r="D212" s="30" t="s">
        <v>328</v>
      </c>
      <c r="E212" s="36">
        <v>76793794</v>
      </c>
      <c r="F212" s="41">
        <v>45280</v>
      </c>
      <c r="G212" s="27"/>
      <c r="H212" s="45">
        <v>3549.18</v>
      </c>
    </row>
    <row r="213" spans="1:8" x14ac:dyDescent="0.3">
      <c r="A213" s="52"/>
      <c r="B213" s="17" t="s">
        <v>96</v>
      </c>
      <c r="C213" s="21" t="s">
        <v>182</v>
      </c>
      <c r="D213" s="30" t="s">
        <v>329</v>
      </c>
      <c r="E213" s="36">
        <v>77953949</v>
      </c>
      <c r="F213" s="40">
        <v>45280</v>
      </c>
      <c r="G213" s="27"/>
      <c r="H213" s="45">
        <v>900</v>
      </c>
    </row>
    <row r="214" spans="1:8" ht="24" x14ac:dyDescent="0.3">
      <c r="A214" s="52"/>
      <c r="B214" s="17" t="s">
        <v>96</v>
      </c>
      <c r="C214" s="21" t="s">
        <v>182</v>
      </c>
      <c r="D214" s="30" t="s">
        <v>330</v>
      </c>
      <c r="E214" s="36">
        <v>77274049</v>
      </c>
      <c r="F214" s="41">
        <v>45280</v>
      </c>
      <c r="G214" s="27"/>
      <c r="H214" s="45">
        <v>528.29999999999995</v>
      </c>
    </row>
    <row r="215" spans="1:8" ht="24" x14ac:dyDescent="0.3">
      <c r="A215" s="52"/>
      <c r="B215" s="17" t="s">
        <v>96</v>
      </c>
      <c r="C215" s="21" t="s">
        <v>182</v>
      </c>
      <c r="D215" s="30" t="s">
        <v>331</v>
      </c>
      <c r="E215" s="36">
        <v>79174483</v>
      </c>
      <c r="F215" s="41">
        <v>45280</v>
      </c>
      <c r="G215" s="27"/>
      <c r="H215" s="45">
        <v>261.04000000000002</v>
      </c>
    </row>
    <row r="216" spans="1:8" ht="24" x14ac:dyDescent="0.3">
      <c r="A216" s="52"/>
      <c r="B216" s="17" t="s">
        <v>96</v>
      </c>
      <c r="C216" s="21" t="s">
        <v>182</v>
      </c>
      <c r="D216" s="30" t="s">
        <v>332</v>
      </c>
      <c r="E216" s="36">
        <v>79515086</v>
      </c>
      <c r="F216" s="41">
        <v>45280</v>
      </c>
      <c r="G216" s="27"/>
      <c r="H216" s="45">
        <v>155.55000000000001</v>
      </c>
    </row>
    <row r="217" spans="1:8" ht="24" x14ac:dyDescent="0.3">
      <c r="A217" s="52"/>
      <c r="B217" s="17" t="s">
        <v>97</v>
      </c>
      <c r="C217" s="21" t="s">
        <v>182</v>
      </c>
      <c r="D217" s="30" t="s">
        <v>333</v>
      </c>
      <c r="E217" s="36">
        <v>79556327</v>
      </c>
      <c r="F217" s="41">
        <v>45280</v>
      </c>
      <c r="G217" s="27"/>
      <c r="H217" s="45">
        <v>482.18999999999994</v>
      </c>
    </row>
    <row r="218" spans="1:8" ht="24" x14ac:dyDescent="0.3">
      <c r="A218" s="52"/>
      <c r="B218" s="17" t="s">
        <v>97</v>
      </c>
      <c r="C218" s="21" t="s">
        <v>182</v>
      </c>
      <c r="D218" s="30" t="s">
        <v>334</v>
      </c>
      <c r="E218" s="36">
        <v>76836582</v>
      </c>
      <c r="F218" s="41">
        <v>45280</v>
      </c>
      <c r="G218" s="27"/>
      <c r="H218" s="45">
        <v>11002.45</v>
      </c>
    </row>
    <row r="219" spans="1:8" x14ac:dyDescent="0.3">
      <c r="A219" s="52"/>
      <c r="B219" s="17" t="s">
        <v>97</v>
      </c>
      <c r="C219" s="21" t="s">
        <v>182</v>
      </c>
      <c r="D219" s="30" t="s">
        <v>335</v>
      </c>
      <c r="E219" s="36">
        <v>76897123</v>
      </c>
      <c r="F219" s="41">
        <v>45280</v>
      </c>
      <c r="G219" s="27"/>
      <c r="H219" s="45">
        <v>10179.81</v>
      </c>
    </row>
    <row r="220" spans="1:8" ht="24" x14ac:dyDescent="0.3">
      <c r="A220" s="52"/>
      <c r="B220" s="18" t="s">
        <v>97</v>
      </c>
      <c r="C220" s="21" t="s">
        <v>182</v>
      </c>
      <c r="D220" s="30" t="s">
        <v>336</v>
      </c>
      <c r="E220" s="36">
        <v>79847585</v>
      </c>
      <c r="F220" s="40">
        <v>45280</v>
      </c>
      <c r="G220" s="27"/>
      <c r="H220" s="45">
        <v>481.28</v>
      </c>
    </row>
    <row r="221" spans="1:8" ht="24" x14ac:dyDescent="0.3">
      <c r="A221" s="52"/>
      <c r="B221" s="17" t="s">
        <v>97</v>
      </c>
      <c r="C221" s="21" t="s">
        <v>182</v>
      </c>
      <c r="D221" s="30" t="s">
        <v>337</v>
      </c>
      <c r="E221" s="36">
        <v>77517880</v>
      </c>
      <c r="F221" s="41">
        <v>45280</v>
      </c>
      <c r="G221" s="27"/>
      <c r="H221" s="45">
        <v>912.36</v>
      </c>
    </row>
    <row r="222" spans="1:8" ht="24" x14ac:dyDescent="0.3">
      <c r="A222" s="52"/>
      <c r="B222" s="17" t="s">
        <v>97</v>
      </c>
      <c r="C222" s="21" t="s">
        <v>182</v>
      </c>
      <c r="D222" s="30" t="s">
        <v>338</v>
      </c>
      <c r="E222" s="36">
        <v>79127949</v>
      </c>
      <c r="F222" s="40">
        <v>45280</v>
      </c>
      <c r="G222" s="27"/>
      <c r="H222" s="45">
        <v>13681.029999999999</v>
      </c>
    </row>
    <row r="223" spans="1:8" ht="24" x14ac:dyDescent="0.3">
      <c r="A223" s="52"/>
      <c r="B223" s="17" t="s">
        <v>96</v>
      </c>
      <c r="C223" s="21" t="s">
        <v>182</v>
      </c>
      <c r="D223" s="30" t="s">
        <v>339</v>
      </c>
      <c r="E223" s="36">
        <v>77608290</v>
      </c>
      <c r="F223" s="40">
        <v>45280</v>
      </c>
      <c r="G223" s="27"/>
      <c r="H223" s="45">
        <v>5218.67</v>
      </c>
    </row>
    <row r="224" spans="1:8" ht="24" x14ac:dyDescent="0.3">
      <c r="A224" s="52"/>
      <c r="B224" s="17" t="s">
        <v>97</v>
      </c>
      <c r="C224" s="21" t="s">
        <v>182</v>
      </c>
      <c r="D224" s="30" t="s">
        <v>340</v>
      </c>
      <c r="E224" s="36">
        <v>77008446</v>
      </c>
      <c r="F224" s="41">
        <v>45280</v>
      </c>
      <c r="G224" s="27"/>
      <c r="H224" s="45">
        <v>432.45</v>
      </c>
    </row>
    <row r="225" spans="1:8" ht="24" x14ac:dyDescent="0.3">
      <c r="A225" s="52"/>
      <c r="B225" s="17" t="s">
        <v>97</v>
      </c>
      <c r="C225" s="21" t="s">
        <v>182</v>
      </c>
      <c r="D225" s="30" t="s">
        <v>341</v>
      </c>
      <c r="E225" s="36">
        <v>79359017</v>
      </c>
      <c r="F225" s="41">
        <v>45280</v>
      </c>
      <c r="G225" s="27"/>
      <c r="H225" s="45">
        <v>1517.73</v>
      </c>
    </row>
    <row r="226" spans="1:8" ht="24" x14ac:dyDescent="0.3">
      <c r="A226" s="52"/>
      <c r="B226" s="18" t="s">
        <v>96</v>
      </c>
      <c r="C226" s="21" t="s">
        <v>182</v>
      </c>
      <c r="D226" s="30" t="s">
        <v>342</v>
      </c>
      <c r="E226" s="36">
        <v>79729299</v>
      </c>
      <c r="F226" s="40">
        <v>45280</v>
      </c>
      <c r="G226" s="27"/>
      <c r="H226" s="45">
        <v>155.25</v>
      </c>
    </row>
    <row r="227" spans="1:8" ht="24" x14ac:dyDescent="0.3">
      <c r="A227" s="52"/>
      <c r="B227" s="17" t="s">
        <v>96</v>
      </c>
      <c r="C227" s="21" t="s">
        <v>182</v>
      </c>
      <c r="D227" s="30" t="s">
        <v>343</v>
      </c>
      <c r="E227" s="36">
        <v>79099430</v>
      </c>
      <c r="F227" s="40">
        <v>45280</v>
      </c>
      <c r="G227" s="27"/>
      <c r="H227" s="45">
        <v>4413.24</v>
      </c>
    </row>
    <row r="228" spans="1:8" ht="24" x14ac:dyDescent="0.3">
      <c r="A228" s="52"/>
      <c r="B228" s="17" t="s">
        <v>97</v>
      </c>
      <c r="C228" s="21" t="s">
        <v>111</v>
      </c>
      <c r="D228" s="30" t="s">
        <v>344</v>
      </c>
      <c r="E228" s="36">
        <v>77329706</v>
      </c>
      <c r="F228" s="41">
        <v>45280</v>
      </c>
      <c r="G228" s="27"/>
      <c r="H228" s="45">
        <v>1637.73</v>
      </c>
    </row>
    <row r="229" spans="1:8" ht="24" x14ac:dyDescent="0.3">
      <c r="A229" s="52"/>
      <c r="B229" s="19" t="s">
        <v>72</v>
      </c>
      <c r="C229" s="27" t="s">
        <v>186</v>
      </c>
      <c r="D229" s="34" t="s">
        <v>345</v>
      </c>
      <c r="E229" s="37">
        <v>148164195</v>
      </c>
      <c r="F229" s="41">
        <v>45280</v>
      </c>
      <c r="G229" s="27"/>
      <c r="H229" s="45">
        <v>89.94</v>
      </c>
    </row>
    <row r="230" spans="1:8" x14ac:dyDescent="0.3">
      <c r="A230" s="52"/>
      <c r="B230" s="17" t="s">
        <v>62</v>
      </c>
      <c r="C230" s="21" t="s">
        <v>103</v>
      </c>
      <c r="D230" s="30" t="s">
        <v>204</v>
      </c>
      <c r="E230" s="17" t="s">
        <v>377</v>
      </c>
      <c r="F230" s="40">
        <v>45281</v>
      </c>
      <c r="G230" s="44">
        <v>63437.760000000002</v>
      </c>
      <c r="H230" s="23"/>
    </row>
    <row r="231" spans="1:8" x14ac:dyDescent="0.3">
      <c r="A231" s="52"/>
      <c r="B231" s="17" t="s">
        <v>62</v>
      </c>
      <c r="C231" s="21" t="s">
        <v>103</v>
      </c>
      <c r="D231" s="30" t="s">
        <v>219</v>
      </c>
      <c r="E231" s="17" t="s">
        <v>377</v>
      </c>
      <c r="F231" s="40">
        <v>45281</v>
      </c>
      <c r="G231" s="44">
        <v>23701.77</v>
      </c>
      <c r="H231" s="23"/>
    </row>
    <row r="232" spans="1:8" x14ac:dyDescent="0.3">
      <c r="A232" s="52"/>
      <c r="B232" s="17" t="s">
        <v>99</v>
      </c>
      <c r="C232" s="21" t="s">
        <v>187</v>
      </c>
      <c r="D232" s="30" t="s">
        <v>346</v>
      </c>
      <c r="E232" s="36">
        <v>1045</v>
      </c>
      <c r="F232" s="40">
        <v>45281</v>
      </c>
      <c r="G232" s="27"/>
      <c r="H232" s="45">
        <v>14400</v>
      </c>
    </row>
    <row r="233" spans="1:8" x14ac:dyDescent="0.3">
      <c r="A233" s="52"/>
      <c r="B233" s="19" t="s">
        <v>70</v>
      </c>
      <c r="C233" s="21" t="s">
        <v>188</v>
      </c>
      <c r="D233" s="30" t="s">
        <v>347</v>
      </c>
      <c r="E233" s="36">
        <v>6268</v>
      </c>
      <c r="F233" s="41">
        <v>45281</v>
      </c>
      <c r="G233" s="27"/>
      <c r="H233" s="45">
        <v>5620</v>
      </c>
    </row>
    <row r="234" spans="1:8" x14ac:dyDescent="0.3">
      <c r="A234" s="52"/>
      <c r="B234" s="18" t="s">
        <v>68</v>
      </c>
      <c r="C234" s="22" t="s">
        <v>189</v>
      </c>
      <c r="D234" s="30" t="s">
        <v>251</v>
      </c>
      <c r="E234" s="18">
        <v>22290</v>
      </c>
      <c r="F234" s="42">
        <v>45281</v>
      </c>
      <c r="G234" s="27"/>
      <c r="H234" s="45">
        <v>1658.56</v>
      </c>
    </row>
    <row r="235" spans="1:8" x14ac:dyDescent="0.3">
      <c r="A235" s="52"/>
      <c r="B235" s="18" t="s">
        <v>68</v>
      </c>
      <c r="C235" s="22" t="s">
        <v>177</v>
      </c>
      <c r="D235" s="24" t="s">
        <v>251</v>
      </c>
      <c r="E235" s="18">
        <v>8321914</v>
      </c>
      <c r="F235" s="42">
        <v>45281</v>
      </c>
      <c r="G235" s="27"/>
      <c r="H235" s="45">
        <v>230</v>
      </c>
    </row>
    <row r="236" spans="1:8" x14ac:dyDescent="0.3">
      <c r="A236" s="52"/>
      <c r="B236" s="18" t="s">
        <v>68</v>
      </c>
      <c r="C236" s="22" t="s">
        <v>177</v>
      </c>
      <c r="D236" s="24" t="s">
        <v>251</v>
      </c>
      <c r="E236" s="18">
        <v>8322058</v>
      </c>
      <c r="F236" s="42">
        <v>45281</v>
      </c>
      <c r="G236" s="27"/>
      <c r="H236" s="45">
        <v>560</v>
      </c>
    </row>
    <row r="237" spans="1:8" x14ac:dyDescent="0.3">
      <c r="A237" s="52"/>
      <c r="B237" s="19" t="s">
        <v>74</v>
      </c>
      <c r="C237" s="21" t="s">
        <v>190</v>
      </c>
      <c r="D237" s="34" t="s">
        <v>348</v>
      </c>
      <c r="E237" s="36">
        <v>235</v>
      </c>
      <c r="F237" s="41">
        <v>45281</v>
      </c>
      <c r="G237" s="27"/>
      <c r="H237" s="45">
        <v>7460</v>
      </c>
    </row>
    <row r="238" spans="1:8" x14ac:dyDescent="0.3">
      <c r="A238" s="52"/>
      <c r="B238" s="17" t="s">
        <v>66</v>
      </c>
      <c r="C238" s="21" t="s">
        <v>107</v>
      </c>
      <c r="D238" s="24" t="s">
        <v>310</v>
      </c>
      <c r="E238" s="36">
        <v>5574</v>
      </c>
      <c r="F238" s="41">
        <v>45281</v>
      </c>
      <c r="G238" s="27"/>
      <c r="H238" s="45">
        <v>17470</v>
      </c>
    </row>
    <row r="239" spans="1:8" ht="24" x14ac:dyDescent="0.3">
      <c r="A239" s="52"/>
      <c r="B239" s="17" t="s">
        <v>74</v>
      </c>
      <c r="C239" s="21" t="s">
        <v>120</v>
      </c>
      <c r="D239" s="30" t="s">
        <v>229</v>
      </c>
      <c r="E239" s="36">
        <v>95</v>
      </c>
      <c r="F239" s="41">
        <v>45281</v>
      </c>
      <c r="G239" s="27"/>
      <c r="H239" s="45">
        <v>5831.52</v>
      </c>
    </row>
    <row r="240" spans="1:8" ht="24" x14ac:dyDescent="0.3">
      <c r="A240" s="52"/>
      <c r="B240" s="17" t="s">
        <v>74</v>
      </c>
      <c r="C240" s="21" t="s">
        <v>121</v>
      </c>
      <c r="D240" s="30" t="s">
        <v>229</v>
      </c>
      <c r="E240" s="36">
        <v>86</v>
      </c>
      <c r="F240" s="41">
        <v>45281</v>
      </c>
      <c r="G240" s="27"/>
      <c r="H240" s="45">
        <v>12500</v>
      </c>
    </row>
    <row r="241" spans="1:8" x14ac:dyDescent="0.3">
      <c r="A241" s="52"/>
      <c r="B241" s="17" t="s">
        <v>67</v>
      </c>
      <c r="C241" s="23" t="s">
        <v>108</v>
      </c>
      <c r="D241" s="31" t="s">
        <v>349</v>
      </c>
      <c r="E241" s="36" t="s">
        <v>380</v>
      </c>
      <c r="F241" s="41">
        <v>45281</v>
      </c>
      <c r="G241" s="27"/>
      <c r="H241" s="45">
        <v>5370.25</v>
      </c>
    </row>
    <row r="242" spans="1:8" x14ac:dyDescent="0.3">
      <c r="A242" s="52"/>
      <c r="B242" s="17" t="s">
        <v>82</v>
      </c>
      <c r="C242" s="22" t="s">
        <v>135</v>
      </c>
      <c r="D242" s="24" t="s">
        <v>252</v>
      </c>
      <c r="E242" s="17">
        <v>3730</v>
      </c>
      <c r="F242" s="41">
        <v>45281</v>
      </c>
      <c r="G242" s="27"/>
      <c r="H242" s="45">
        <v>14339.2</v>
      </c>
    </row>
    <row r="243" spans="1:8" x14ac:dyDescent="0.3">
      <c r="A243" s="52"/>
      <c r="B243" s="17" t="s">
        <v>63</v>
      </c>
      <c r="C243" s="22" t="s">
        <v>191</v>
      </c>
      <c r="D243" s="24" t="s">
        <v>350</v>
      </c>
      <c r="E243" s="18">
        <v>26398</v>
      </c>
      <c r="F243" s="42">
        <v>45281</v>
      </c>
      <c r="G243" s="27"/>
      <c r="H243" s="45">
        <v>1700</v>
      </c>
    </row>
    <row r="244" spans="1:8" x14ac:dyDescent="0.3">
      <c r="A244" s="52"/>
      <c r="B244" s="17" t="s">
        <v>62</v>
      </c>
      <c r="C244" s="21" t="s">
        <v>103</v>
      </c>
      <c r="D244" s="30" t="s">
        <v>204</v>
      </c>
      <c r="E244" s="17" t="s">
        <v>377</v>
      </c>
      <c r="F244" s="40">
        <v>45282</v>
      </c>
      <c r="G244" s="44">
        <v>349243.86</v>
      </c>
      <c r="H244" s="23"/>
    </row>
    <row r="245" spans="1:8" x14ac:dyDescent="0.3">
      <c r="A245" s="52"/>
      <c r="B245" s="17" t="s">
        <v>62</v>
      </c>
      <c r="C245" s="21" t="s">
        <v>103</v>
      </c>
      <c r="D245" s="30" t="s">
        <v>219</v>
      </c>
      <c r="E245" s="17" t="s">
        <v>377</v>
      </c>
      <c r="F245" s="40">
        <v>45282</v>
      </c>
      <c r="G245" s="44">
        <v>205.39</v>
      </c>
      <c r="H245" s="23"/>
    </row>
    <row r="246" spans="1:8" x14ac:dyDescent="0.3">
      <c r="A246" s="52"/>
      <c r="B246" s="17" t="s">
        <v>67</v>
      </c>
      <c r="C246" s="23" t="s">
        <v>108</v>
      </c>
      <c r="D246" s="31" t="s">
        <v>351</v>
      </c>
      <c r="E246" s="36" t="s">
        <v>380</v>
      </c>
      <c r="F246" s="41">
        <v>45282</v>
      </c>
      <c r="G246" s="27"/>
      <c r="H246" s="45">
        <v>61048.92</v>
      </c>
    </row>
    <row r="247" spans="1:8" x14ac:dyDescent="0.3">
      <c r="A247" s="52"/>
      <c r="B247" s="18" t="s">
        <v>66</v>
      </c>
      <c r="C247" s="22" t="s">
        <v>144</v>
      </c>
      <c r="D247" s="24" t="s">
        <v>259</v>
      </c>
      <c r="E247" s="17">
        <v>13677</v>
      </c>
      <c r="F247" s="42">
        <v>45282</v>
      </c>
      <c r="G247" s="27"/>
      <c r="H247" s="45">
        <v>1350</v>
      </c>
    </row>
    <row r="248" spans="1:8" x14ac:dyDescent="0.3">
      <c r="A248" s="52"/>
      <c r="B248" s="17" t="s">
        <v>91</v>
      </c>
      <c r="C248" s="22" t="s">
        <v>174</v>
      </c>
      <c r="D248" s="24" t="s">
        <v>286</v>
      </c>
      <c r="E248" s="18">
        <v>3801</v>
      </c>
      <c r="F248" s="42">
        <v>45282</v>
      </c>
      <c r="G248" s="27"/>
      <c r="H248" s="45">
        <v>711.68</v>
      </c>
    </row>
    <row r="249" spans="1:8" x14ac:dyDescent="0.3">
      <c r="A249" s="52"/>
      <c r="B249" s="17" t="s">
        <v>100</v>
      </c>
      <c r="C249" s="21" t="s">
        <v>192</v>
      </c>
      <c r="D249" s="30" t="s">
        <v>352</v>
      </c>
      <c r="E249" s="36">
        <v>351686</v>
      </c>
      <c r="F249" s="40">
        <v>45282</v>
      </c>
      <c r="G249" s="27"/>
      <c r="H249" s="45">
        <v>80546.720000000001</v>
      </c>
    </row>
    <row r="250" spans="1:8" x14ac:dyDescent="0.3">
      <c r="A250" s="52"/>
      <c r="B250" s="17" t="s">
        <v>101</v>
      </c>
      <c r="C250" s="21" t="s">
        <v>182</v>
      </c>
      <c r="D250" s="30" t="s">
        <v>353</v>
      </c>
      <c r="E250" s="36">
        <v>92632582</v>
      </c>
      <c r="F250" s="41">
        <v>45282</v>
      </c>
      <c r="G250" s="27"/>
      <c r="H250" s="45">
        <v>15259.19</v>
      </c>
    </row>
    <row r="251" spans="1:8" x14ac:dyDescent="0.3">
      <c r="A251" s="52"/>
      <c r="B251" s="17" t="s">
        <v>67</v>
      </c>
      <c r="C251" s="23" t="s">
        <v>108</v>
      </c>
      <c r="D251" s="31" t="s">
        <v>351</v>
      </c>
      <c r="E251" s="36" t="s">
        <v>380</v>
      </c>
      <c r="F251" s="41">
        <v>45282</v>
      </c>
      <c r="G251" s="27"/>
      <c r="H251" s="45">
        <v>29908.880000000001</v>
      </c>
    </row>
    <row r="252" spans="1:8" x14ac:dyDescent="0.3">
      <c r="A252" s="52"/>
      <c r="B252" s="17" t="s">
        <v>82</v>
      </c>
      <c r="C252" s="22" t="s">
        <v>135</v>
      </c>
      <c r="D252" s="24" t="s">
        <v>252</v>
      </c>
      <c r="E252" s="17">
        <v>3704</v>
      </c>
      <c r="F252" s="41">
        <v>45282</v>
      </c>
      <c r="G252" s="27"/>
      <c r="H252" s="45">
        <v>21812.74</v>
      </c>
    </row>
    <row r="253" spans="1:8" x14ac:dyDescent="0.3">
      <c r="A253" s="52"/>
      <c r="B253" s="18" t="s">
        <v>91</v>
      </c>
      <c r="C253" s="23" t="s">
        <v>136</v>
      </c>
      <c r="D253" s="24" t="s">
        <v>354</v>
      </c>
      <c r="E253" s="36">
        <v>752</v>
      </c>
      <c r="F253" s="40">
        <v>45282</v>
      </c>
      <c r="G253" s="27"/>
      <c r="H253" s="45">
        <v>201.36</v>
      </c>
    </row>
    <row r="254" spans="1:8" x14ac:dyDescent="0.3">
      <c r="A254" s="52"/>
      <c r="B254" s="18" t="s">
        <v>82</v>
      </c>
      <c r="C254" s="23" t="s">
        <v>136</v>
      </c>
      <c r="D254" s="24" t="s">
        <v>252</v>
      </c>
      <c r="E254" s="36">
        <v>758</v>
      </c>
      <c r="F254" s="40">
        <v>45282</v>
      </c>
      <c r="G254" s="27"/>
      <c r="H254" s="45">
        <v>19060</v>
      </c>
    </row>
    <row r="255" spans="1:8" x14ac:dyDescent="0.3">
      <c r="A255" s="52"/>
      <c r="B255" s="18" t="s">
        <v>66</v>
      </c>
      <c r="C255" s="23" t="s">
        <v>136</v>
      </c>
      <c r="D255" s="24" t="s">
        <v>226</v>
      </c>
      <c r="E255" s="36">
        <v>781</v>
      </c>
      <c r="F255" s="40">
        <v>45282</v>
      </c>
      <c r="G255" s="27"/>
      <c r="H255" s="45">
        <v>2129.58</v>
      </c>
    </row>
    <row r="256" spans="1:8" x14ac:dyDescent="0.3">
      <c r="A256" s="52"/>
      <c r="B256" s="18" t="s">
        <v>92</v>
      </c>
      <c r="C256" s="22" t="s">
        <v>193</v>
      </c>
      <c r="D256" s="24" t="s">
        <v>355</v>
      </c>
      <c r="E256" s="38">
        <v>374</v>
      </c>
      <c r="F256" s="42">
        <v>45282</v>
      </c>
      <c r="G256" s="27"/>
      <c r="H256" s="45">
        <v>1755.6</v>
      </c>
    </row>
    <row r="257" spans="1:8" x14ac:dyDescent="0.3">
      <c r="A257" s="52"/>
      <c r="B257" s="18" t="s">
        <v>63</v>
      </c>
      <c r="C257" s="22" t="s">
        <v>194</v>
      </c>
      <c r="D257" s="24" t="s">
        <v>356</v>
      </c>
      <c r="E257" s="18">
        <v>47</v>
      </c>
      <c r="F257" s="43">
        <v>45282</v>
      </c>
      <c r="G257" s="27"/>
      <c r="H257" s="51">
        <v>1300</v>
      </c>
    </row>
    <row r="258" spans="1:8" x14ac:dyDescent="0.3">
      <c r="A258" s="52"/>
      <c r="B258" s="17" t="s">
        <v>78</v>
      </c>
      <c r="C258" s="21" t="s">
        <v>138</v>
      </c>
      <c r="D258" s="30" t="s">
        <v>357</v>
      </c>
      <c r="E258" s="36">
        <v>15</v>
      </c>
      <c r="F258" s="41">
        <v>45282</v>
      </c>
      <c r="G258" s="27"/>
      <c r="H258" s="45">
        <v>1780</v>
      </c>
    </row>
    <row r="259" spans="1:8" x14ac:dyDescent="0.3">
      <c r="A259" s="52"/>
      <c r="B259" s="18" t="s">
        <v>68</v>
      </c>
      <c r="C259" s="26" t="s">
        <v>195</v>
      </c>
      <c r="D259" s="24" t="s">
        <v>251</v>
      </c>
      <c r="E259" s="17">
        <v>616</v>
      </c>
      <c r="F259" s="43">
        <v>45282</v>
      </c>
      <c r="G259" s="27"/>
      <c r="H259" s="45">
        <v>5610</v>
      </c>
    </row>
    <row r="260" spans="1:8" x14ac:dyDescent="0.3">
      <c r="A260" s="52"/>
      <c r="B260" s="18" t="s">
        <v>68</v>
      </c>
      <c r="C260" s="26" t="s">
        <v>195</v>
      </c>
      <c r="D260" s="24" t="s">
        <v>251</v>
      </c>
      <c r="E260" s="17">
        <v>622</v>
      </c>
      <c r="F260" s="43">
        <v>45282</v>
      </c>
      <c r="G260" s="27"/>
      <c r="H260" s="45">
        <v>2760</v>
      </c>
    </row>
    <row r="261" spans="1:8" x14ac:dyDescent="0.3">
      <c r="A261" s="52"/>
      <c r="B261" s="18" t="s">
        <v>66</v>
      </c>
      <c r="C261" s="22" t="s">
        <v>196</v>
      </c>
      <c r="D261" s="24" t="s">
        <v>226</v>
      </c>
      <c r="E261" s="18">
        <v>1963</v>
      </c>
      <c r="F261" s="43">
        <v>45282</v>
      </c>
      <c r="G261" s="27"/>
      <c r="H261" s="45">
        <v>2037.4</v>
      </c>
    </row>
    <row r="262" spans="1:8" x14ac:dyDescent="0.3">
      <c r="A262" s="52"/>
      <c r="B262" s="18" t="s">
        <v>66</v>
      </c>
      <c r="C262" s="22" t="s">
        <v>196</v>
      </c>
      <c r="D262" s="24" t="s">
        <v>226</v>
      </c>
      <c r="E262" s="18">
        <v>1967</v>
      </c>
      <c r="F262" s="43">
        <v>45282</v>
      </c>
      <c r="G262" s="27"/>
      <c r="H262" s="45">
        <v>1364.4</v>
      </c>
    </row>
    <row r="263" spans="1:8" x14ac:dyDescent="0.3">
      <c r="A263" s="52"/>
      <c r="B263" s="18" t="s">
        <v>66</v>
      </c>
      <c r="C263" s="22" t="s">
        <v>196</v>
      </c>
      <c r="D263" s="24" t="s">
        <v>226</v>
      </c>
      <c r="E263" s="18">
        <v>1962</v>
      </c>
      <c r="F263" s="43">
        <v>45282</v>
      </c>
      <c r="G263" s="27"/>
      <c r="H263" s="45">
        <v>4470</v>
      </c>
    </row>
    <row r="264" spans="1:8" x14ac:dyDescent="0.3">
      <c r="A264" s="52"/>
      <c r="B264" s="18" t="s">
        <v>66</v>
      </c>
      <c r="C264" s="22" t="s">
        <v>196</v>
      </c>
      <c r="D264" s="24" t="s">
        <v>226</v>
      </c>
      <c r="E264" s="18">
        <v>1950</v>
      </c>
      <c r="F264" s="43">
        <v>45282</v>
      </c>
      <c r="G264" s="27"/>
      <c r="H264" s="45">
        <v>2799.98</v>
      </c>
    </row>
    <row r="265" spans="1:8" x14ac:dyDescent="0.3">
      <c r="A265" s="52"/>
      <c r="B265" s="18" t="s">
        <v>66</v>
      </c>
      <c r="C265" s="22" t="s">
        <v>196</v>
      </c>
      <c r="D265" s="24" t="s">
        <v>226</v>
      </c>
      <c r="E265" s="18">
        <v>1955</v>
      </c>
      <c r="F265" s="43">
        <v>45282</v>
      </c>
      <c r="G265" s="27"/>
      <c r="H265" s="45">
        <v>2200.8000000000002</v>
      </c>
    </row>
    <row r="266" spans="1:8" ht="24" x14ac:dyDescent="0.3">
      <c r="A266" s="52"/>
      <c r="B266" s="17" t="s">
        <v>74</v>
      </c>
      <c r="C266" s="21" t="s">
        <v>119</v>
      </c>
      <c r="D266" s="30" t="s">
        <v>229</v>
      </c>
      <c r="E266" s="36">
        <v>7</v>
      </c>
      <c r="F266" s="41">
        <v>45282</v>
      </c>
      <c r="G266" s="27"/>
      <c r="H266" s="45">
        <v>950</v>
      </c>
    </row>
    <row r="267" spans="1:8" x14ac:dyDescent="0.3">
      <c r="A267" s="52"/>
      <c r="B267" s="17" t="s">
        <v>78</v>
      </c>
      <c r="C267" s="23" t="s">
        <v>197</v>
      </c>
      <c r="D267" s="30" t="s">
        <v>358</v>
      </c>
      <c r="E267" s="36">
        <v>174</v>
      </c>
      <c r="F267" s="41">
        <v>45282</v>
      </c>
      <c r="G267" s="27"/>
      <c r="H267" s="51">
        <v>7407.58</v>
      </c>
    </row>
    <row r="268" spans="1:8" x14ac:dyDescent="0.3">
      <c r="A268" s="52"/>
      <c r="B268" s="17" t="s">
        <v>67</v>
      </c>
      <c r="C268" s="23" t="s">
        <v>108</v>
      </c>
      <c r="D268" s="31" t="s">
        <v>351</v>
      </c>
      <c r="E268" s="36" t="s">
        <v>380</v>
      </c>
      <c r="F268" s="41">
        <v>45282</v>
      </c>
      <c r="G268" s="27"/>
      <c r="H268" s="45">
        <v>82984.42</v>
      </c>
    </row>
    <row r="269" spans="1:8" x14ac:dyDescent="0.3">
      <c r="A269" s="52"/>
      <c r="B269" s="17" t="s">
        <v>62</v>
      </c>
      <c r="C269" s="21" t="s">
        <v>103</v>
      </c>
      <c r="D269" s="30" t="s">
        <v>204</v>
      </c>
      <c r="E269" s="17" t="s">
        <v>377</v>
      </c>
      <c r="F269" s="40">
        <v>45286</v>
      </c>
      <c r="G269" s="44">
        <v>37201.410000000003</v>
      </c>
      <c r="H269" s="23"/>
    </row>
    <row r="270" spans="1:8" x14ac:dyDescent="0.3">
      <c r="A270" s="52"/>
      <c r="B270" s="17" t="s">
        <v>62</v>
      </c>
      <c r="C270" s="21" t="s">
        <v>103</v>
      </c>
      <c r="D270" s="30" t="s">
        <v>359</v>
      </c>
      <c r="E270" s="17" t="s">
        <v>377</v>
      </c>
      <c r="F270" s="40">
        <v>45286</v>
      </c>
      <c r="G270" s="44">
        <v>3299120.32</v>
      </c>
      <c r="H270" s="23"/>
    </row>
    <row r="271" spans="1:8" x14ac:dyDescent="0.3">
      <c r="A271" s="52"/>
      <c r="B271" s="17" t="s">
        <v>62</v>
      </c>
      <c r="C271" s="21" t="s">
        <v>103</v>
      </c>
      <c r="D271" s="30" t="s">
        <v>359</v>
      </c>
      <c r="E271" s="17" t="s">
        <v>377</v>
      </c>
      <c r="F271" s="40">
        <v>45286</v>
      </c>
      <c r="G271" s="44">
        <v>83888.91</v>
      </c>
      <c r="H271" s="23"/>
    </row>
    <row r="272" spans="1:8" x14ac:dyDescent="0.3">
      <c r="A272" s="52"/>
      <c r="B272" s="17" t="s">
        <v>67</v>
      </c>
      <c r="C272" s="23" t="s">
        <v>108</v>
      </c>
      <c r="D272" s="31" t="s">
        <v>360</v>
      </c>
      <c r="E272" s="36" t="s">
        <v>380</v>
      </c>
      <c r="F272" s="41">
        <v>45286</v>
      </c>
      <c r="G272" s="27"/>
      <c r="H272" s="45">
        <v>1948.47</v>
      </c>
    </row>
    <row r="273" spans="1:8" x14ac:dyDescent="0.3">
      <c r="A273" s="52"/>
      <c r="B273" s="18" t="s">
        <v>83</v>
      </c>
      <c r="C273" s="22" t="s">
        <v>110</v>
      </c>
      <c r="D273" s="24" t="s">
        <v>216</v>
      </c>
      <c r="E273" s="18">
        <v>455867</v>
      </c>
      <c r="F273" s="42">
        <v>45286</v>
      </c>
      <c r="G273" s="27"/>
      <c r="H273" s="45">
        <v>122.5</v>
      </c>
    </row>
    <row r="274" spans="1:8" x14ac:dyDescent="0.3">
      <c r="A274" s="52"/>
      <c r="B274" s="18" t="s">
        <v>83</v>
      </c>
      <c r="C274" s="22" t="s">
        <v>110</v>
      </c>
      <c r="D274" s="24" t="s">
        <v>216</v>
      </c>
      <c r="E274" s="18">
        <v>456084</v>
      </c>
      <c r="F274" s="42">
        <v>45286</v>
      </c>
      <c r="G274" s="27"/>
      <c r="H274" s="45">
        <v>120.68</v>
      </c>
    </row>
    <row r="275" spans="1:8" ht="24" x14ac:dyDescent="0.3">
      <c r="A275" s="52"/>
      <c r="B275" s="17" t="s">
        <v>74</v>
      </c>
      <c r="C275" s="21" t="s">
        <v>117</v>
      </c>
      <c r="D275" s="30" t="s">
        <v>229</v>
      </c>
      <c r="E275" s="36">
        <v>358</v>
      </c>
      <c r="F275" s="41">
        <v>45286</v>
      </c>
      <c r="G275" s="27"/>
      <c r="H275" s="45">
        <v>3895.83</v>
      </c>
    </row>
    <row r="276" spans="1:8" x14ac:dyDescent="0.3">
      <c r="A276" s="52"/>
      <c r="B276" s="17" t="s">
        <v>82</v>
      </c>
      <c r="C276" s="22" t="s">
        <v>135</v>
      </c>
      <c r="D276" s="24" t="s">
        <v>252</v>
      </c>
      <c r="E276" s="17">
        <v>3737</v>
      </c>
      <c r="F276" s="41">
        <v>45286</v>
      </c>
      <c r="G276" s="27"/>
      <c r="H276" s="45">
        <v>33062.400000000001</v>
      </c>
    </row>
    <row r="277" spans="1:8" x14ac:dyDescent="0.3">
      <c r="A277" s="52"/>
      <c r="B277" s="18" t="s">
        <v>65</v>
      </c>
      <c r="C277" s="22" t="s">
        <v>103</v>
      </c>
      <c r="D277" s="24" t="s">
        <v>361</v>
      </c>
      <c r="E277" s="18" t="s">
        <v>379</v>
      </c>
      <c r="F277" s="42">
        <v>45286</v>
      </c>
      <c r="G277" s="27"/>
      <c r="H277" s="45">
        <v>3377200.54</v>
      </c>
    </row>
    <row r="278" spans="1:8" x14ac:dyDescent="0.3">
      <c r="A278" s="52"/>
      <c r="B278" s="17" t="s">
        <v>67</v>
      </c>
      <c r="C278" s="23" t="s">
        <v>108</v>
      </c>
      <c r="D278" s="31" t="s">
        <v>360</v>
      </c>
      <c r="E278" s="36" t="s">
        <v>380</v>
      </c>
      <c r="F278" s="41">
        <v>45286</v>
      </c>
      <c r="G278" s="27"/>
      <c r="H278" s="45">
        <v>3860.22</v>
      </c>
    </row>
    <row r="279" spans="1:8" x14ac:dyDescent="0.3">
      <c r="A279" s="52"/>
      <c r="B279" s="17" t="s">
        <v>62</v>
      </c>
      <c r="C279" s="21" t="s">
        <v>103</v>
      </c>
      <c r="D279" s="30" t="s">
        <v>204</v>
      </c>
      <c r="E279" s="17" t="s">
        <v>377</v>
      </c>
      <c r="F279" s="40">
        <v>45287</v>
      </c>
      <c r="G279" s="44">
        <v>970.09</v>
      </c>
      <c r="H279" s="23"/>
    </row>
    <row r="280" spans="1:8" x14ac:dyDescent="0.3">
      <c r="A280" s="52"/>
      <c r="B280" s="17" t="s">
        <v>62</v>
      </c>
      <c r="C280" s="21" t="s">
        <v>103</v>
      </c>
      <c r="D280" s="30" t="s">
        <v>219</v>
      </c>
      <c r="E280" s="17" t="s">
        <v>377</v>
      </c>
      <c r="F280" s="40">
        <v>45287</v>
      </c>
      <c r="G280" s="44">
        <v>86554.89</v>
      </c>
      <c r="H280" s="23"/>
    </row>
    <row r="281" spans="1:8" x14ac:dyDescent="0.3">
      <c r="A281" s="52"/>
      <c r="B281" s="17" t="s">
        <v>62</v>
      </c>
      <c r="C281" s="21" t="s">
        <v>103</v>
      </c>
      <c r="D281" s="30" t="s">
        <v>219</v>
      </c>
      <c r="E281" s="17" t="s">
        <v>377</v>
      </c>
      <c r="F281" s="40">
        <v>45287</v>
      </c>
      <c r="G281" s="44">
        <v>44069.84</v>
      </c>
      <c r="H281" s="23"/>
    </row>
    <row r="282" spans="1:8" x14ac:dyDescent="0.3">
      <c r="A282" s="52"/>
      <c r="B282" s="17" t="s">
        <v>85</v>
      </c>
      <c r="C282" s="23" t="s">
        <v>157</v>
      </c>
      <c r="D282" s="34" t="s">
        <v>362</v>
      </c>
      <c r="E282" s="18"/>
      <c r="F282" s="42">
        <v>45287</v>
      </c>
      <c r="G282" s="27"/>
      <c r="H282" s="45">
        <v>6994.23</v>
      </c>
    </row>
    <row r="283" spans="1:8" x14ac:dyDescent="0.3">
      <c r="A283" s="52"/>
      <c r="B283" s="17" t="s">
        <v>81</v>
      </c>
      <c r="C283" s="28" t="s">
        <v>165</v>
      </c>
      <c r="D283" s="24" t="s">
        <v>363</v>
      </c>
      <c r="E283" s="36">
        <v>64735</v>
      </c>
      <c r="F283" s="41">
        <v>45287</v>
      </c>
      <c r="G283" s="27"/>
      <c r="H283" s="45">
        <v>1223.8800000000001</v>
      </c>
    </row>
    <row r="284" spans="1:8" ht="24" x14ac:dyDescent="0.3">
      <c r="A284" s="52"/>
      <c r="B284" s="18" t="s">
        <v>76</v>
      </c>
      <c r="C284" s="22" t="s">
        <v>176</v>
      </c>
      <c r="D284" s="24" t="s">
        <v>364</v>
      </c>
      <c r="E284" s="36"/>
      <c r="F284" s="42">
        <v>45287</v>
      </c>
      <c r="G284" s="27"/>
      <c r="H284" s="45">
        <v>815.42</v>
      </c>
    </row>
    <row r="285" spans="1:8" x14ac:dyDescent="0.3">
      <c r="A285" s="52"/>
      <c r="B285" s="18" t="s">
        <v>66</v>
      </c>
      <c r="C285" s="22" t="s">
        <v>137</v>
      </c>
      <c r="D285" s="24" t="s">
        <v>365</v>
      </c>
      <c r="E285" s="18">
        <v>172</v>
      </c>
      <c r="F285" s="42">
        <v>45287</v>
      </c>
      <c r="G285" s="27"/>
      <c r="H285" s="45">
        <v>3954.88</v>
      </c>
    </row>
    <row r="286" spans="1:8" x14ac:dyDescent="0.3">
      <c r="A286" s="52"/>
      <c r="B286" s="17" t="s">
        <v>85</v>
      </c>
      <c r="C286" s="23" t="s">
        <v>157</v>
      </c>
      <c r="D286" s="34" t="s">
        <v>362</v>
      </c>
      <c r="E286" s="18"/>
      <c r="F286" s="42">
        <v>45287</v>
      </c>
      <c r="G286" s="27"/>
      <c r="H286" s="50">
        <v>17112.699999999997</v>
      </c>
    </row>
    <row r="287" spans="1:8" x14ac:dyDescent="0.3">
      <c r="A287" s="52"/>
      <c r="B287" s="17" t="s">
        <v>85</v>
      </c>
      <c r="C287" s="23" t="s">
        <v>157</v>
      </c>
      <c r="D287" s="34" t="s">
        <v>267</v>
      </c>
      <c r="E287" s="18"/>
      <c r="F287" s="42">
        <v>45287</v>
      </c>
      <c r="G287" s="27"/>
      <c r="H287" s="50">
        <v>2348.2399999999998</v>
      </c>
    </row>
    <row r="288" spans="1:8" x14ac:dyDescent="0.3">
      <c r="A288" s="52"/>
      <c r="B288" s="17" t="s">
        <v>82</v>
      </c>
      <c r="C288" s="22" t="s">
        <v>135</v>
      </c>
      <c r="D288" s="24" t="s">
        <v>252</v>
      </c>
      <c r="E288" s="17">
        <v>3741</v>
      </c>
      <c r="F288" s="41">
        <v>45287</v>
      </c>
      <c r="G288" s="27"/>
      <c r="H288" s="45">
        <v>7404.6</v>
      </c>
    </row>
    <row r="289" spans="1:8" x14ac:dyDescent="0.3">
      <c r="A289" s="52"/>
      <c r="B289" s="17" t="s">
        <v>87</v>
      </c>
      <c r="C289" s="28" t="s">
        <v>165</v>
      </c>
      <c r="D289" s="24" t="s">
        <v>273</v>
      </c>
      <c r="E289" s="36">
        <v>64847</v>
      </c>
      <c r="F289" s="41">
        <v>45287</v>
      </c>
      <c r="G289" s="27"/>
      <c r="H289" s="45">
        <v>5627.63</v>
      </c>
    </row>
    <row r="290" spans="1:8" x14ac:dyDescent="0.3">
      <c r="A290" s="52"/>
      <c r="B290" s="17" t="s">
        <v>85</v>
      </c>
      <c r="C290" s="23" t="s">
        <v>157</v>
      </c>
      <c r="D290" s="34" t="s">
        <v>362</v>
      </c>
      <c r="E290" s="18"/>
      <c r="F290" s="42">
        <v>45287</v>
      </c>
      <c r="G290" s="27"/>
      <c r="H290" s="45">
        <v>86113.24</v>
      </c>
    </row>
    <row r="291" spans="1:8" x14ac:dyDescent="0.3">
      <c r="A291" s="52"/>
      <c r="B291" s="17" t="s">
        <v>62</v>
      </c>
      <c r="C291" s="21" t="s">
        <v>103</v>
      </c>
      <c r="D291" s="30" t="s">
        <v>366</v>
      </c>
      <c r="E291" s="17" t="s">
        <v>377</v>
      </c>
      <c r="F291" s="40">
        <v>45288</v>
      </c>
      <c r="G291" s="44">
        <f>2.3*43</f>
        <v>98.899999999999991</v>
      </c>
      <c r="H291" s="23"/>
    </row>
    <row r="292" spans="1:8" x14ac:dyDescent="0.3">
      <c r="A292" s="52"/>
      <c r="B292" s="17" t="s">
        <v>62</v>
      </c>
      <c r="C292" s="21" t="s">
        <v>103</v>
      </c>
      <c r="D292" s="30" t="s">
        <v>204</v>
      </c>
      <c r="E292" s="17" t="s">
        <v>377</v>
      </c>
      <c r="F292" s="40">
        <v>45288</v>
      </c>
      <c r="G292" s="44">
        <v>79.180000000000007</v>
      </c>
      <c r="H292" s="23"/>
    </row>
    <row r="293" spans="1:8" x14ac:dyDescent="0.3">
      <c r="A293" s="52"/>
      <c r="B293" s="17" t="s">
        <v>62</v>
      </c>
      <c r="C293" s="21" t="s">
        <v>103</v>
      </c>
      <c r="D293" s="30" t="s">
        <v>204</v>
      </c>
      <c r="E293" s="17" t="s">
        <v>377</v>
      </c>
      <c r="F293" s="40">
        <v>45288</v>
      </c>
      <c r="G293" s="44">
        <v>393570.79</v>
      </c>
      <c r="H293" s="23"/>
    </row>
    <row r="294" spans="1:8" x14ac:dyDescent="0.3">
      <c r="A294" s="52"/>
      <c r="B294" s="17" t="s">
        <v>85</v>
      </c>
      <c r="C294" s="23" t="s">
        <v>157</v>
      </c>
      <c r="D294" s="34" t="s">
        <v>362</v>
      </c>
      <c r="E294" s="18"/>
      <c r="F294" s="41">
        <v>45288</v>
      </c>
      <c r="G294" s="27"/>
      <c r="H294" s="45">
        <v>34754.910000000003</v>
      </c>
    </row>
    <row r="295" spans="1:8" x14ac:dyDescent="0.3">
      <c r="A295" s="52"/>
      <c r="B295" s="17" t="s">
        <v>66</v>
      </c>
      <c r="C295" s="22" t="s">
        <v>155</v>
      </c>
      <c r="D295" s="30" t="s">
        <v>226</v>
      </c>
      <c r="E295" s="18">
        <v>18010</v>
      </c>
      <c r="F295" s="42">
        <v>45288</v>
      </c>
      <c r="G295" s="27"/>
      <c r="H295" s="45">
        <v>144</v>
      </c>
    </row>
    <row r="296" spans="1:8" x14ac:dyDescent="0.3">
      <c r="A296" s="52"/>
      <c r="B296" s="18" t="s">
        <v>66</v>
      </c>
      <c r="C296" s="22" t="s">
        <v>144</v>
      </c>
      <c r="D296" s="24" t="s">
        <v>259</v>
      </c>
      <c r="E296" s="17">
        <v>14060</v>
      </c>
      <c r="F296" s="42">
        <v>45288</v>
      </c>
      <c r="G296" s="27"/>
      <c r="H296" s="45">
        <v>2520</v>
      </c>
    </row>
    <row r="297" spans="1:8" x14ac:dyDescent="0.3">
      <c r="A297" s="52"/>
      <c r="B297" s="20" t="s">
        <v>68</v>
      </c>
      <c r="C297" s="25" t="s">
        <v>142</v>
      </c>
      <c r="D297" s="32" t="s">
        <v>257</v>
      </c>
      <c r="E297" s="18">
        <v>358</v>
      </c>
      <c r="F297" s="42">
        <v>45288</v>
      </c>
      <c r="G297" s="27"/>
      <c r="H297" s="45">
        <v>152</v>
      </c>
    </row>
    <row r="298" spans="1:8" x14ac:dyDescent="0.3">
      <c r="A298" s="52"/>
      <c r="B298" s="18" t="s">
        <v>66</v>
      </c>
      <c r="C298" s="22" t="s">
        <v>175</v>
      </c>
      <c r="D298" s="24" t="s">
        <v>287</v>
      </c>
      <c r="E298" s="18">
        <v>14135</v>
      </c>
      <c r="F298" s="42">
        <v>45288</v>
      </c>
      <c r="G298" s="27"/>
      <c r="H298" s="45">
        <v>119.88</v>
      </c>
    </row>
    <row r="299" spans="1:8" x14ac:dyDescent="0.3">
      <c r="A299" s="52"/>
      <c r="B299" s="17" t="s">
        <v>85</v>
      </c>
      <c r="C299" s="23" t="s">
        <v>157</v>
      </c>
      <c r="D299" s="34" t="s">
        <v>367</v>
      </c>
      <c r="E299" s="18"/>
      <c r="F299" s="42">
        <v>45288</v>
      </c>
      <c r="G299" s="27"/>
      <c r="H299" s="45">
        <v>1219.95</v>
      </c>
    </row>
    <row r="300" spans="1:8" x14ac:dyDescent="0.3">
      <c r="A300" s="52"/>
      <c r="B300" s="17" t="s">
        <v>82</v>
      </c>
      <c r="C300" s="23" t="s">
        <v>198</v>
      </c>
      <c r="D300" s="30" t="s">
        <v>252</v>
      </c>
      <c r="E300" s="36">
        <v>110394</v>
      </c>
      <c r="F300" s="40">
        <v>45288</v>
      </c>
      <c r="G300" s="27"/>
      <c r="H300" s="51">
        <v>473.6</v>
      </c>
    </row>
    <row r="301" spans="1:8" x14ac:dyDescent="0.3">
      <c r="A301" s="52"/>
      <c r="B301" s="18" t="s">
        <v>76</v>
      </c>
      <c r="C301" s="24" t="s">
        <v>199</v>
      </c>
      <c r="D301" s="24" t="s">
        <v>235</v>
      </c>
      <c r="E301" s="17" t="s">
        <v>381</v>
      </c>
      <c r="F301" s="42">
        <v>45288</v>
      </c>
      <c r="G301" s="27"/>
      <c r="H301" s="45">
        <v>645</v>
      </c>
    </row>
    <row r="302" spans="1:8" ht="24" x14ac:dyDescent="0.3">
      <c r="A302" s="52"/>
      <c r="B302" s="18" t="s">
        <v>82</v>
      </c>
      <c r="C302" s="22" t="s">
        <v>200</v>
      </c>
      <c r="D302" s="24" t="s">
        <v>368</v>
      </c>
      <c r="E302" s="18">
        <v>1806560</v>
      </c>
      <c r="F302" s="42">
        <v>45288</v>
      </c>
      <c r="G302" s="27"/>
      <c r="H302" s="45">
        <v>1224</v>
      </c>
    </row>
    <row r="303" spans="1:8" x14ac:dyDescent="0.3">
      <c r="A303" s="52"/>
      <c r="B303" s="17" t="s">
        <v>93</v>
      </c>
      <c r="C303" s="21" t="s">
        <v>201</v>
      </c>
      <c r="D303" s="30" t="s">
        <v>369</v>
      </c>
      <c r="E303" s="36" t="s">
        <v>390</v>
      </c>
      <c r="F303" s="40">
        <v>45288</v>
      </c>
      <c r="G303" s="27"/>
      <c r="H303" s="45">
        <v>33945.699999999997</v>
      </c>
    </row>
    <row r="304" spans="1:8" ht="24" x14ac:dyDescent="0.3">
      <c r="A304" s="52"/>
      <c r="B304" s="17" t="s">
        <v>102</v>
      </c>
      <c r="C304" s="21" t="s">
        <v>182</v>
      </c>
      <c r="D304" s="30" t="s">
        <v>370</v>
      </c>
      <c r="E304" s="17">
        <v>74991217</v>
      </c>
      <c r="F304" s="41">
        <v>45288</v>
      </c>
      <c r="G304" s="27"/>
      <c r="H304" s="45">
        <v>44998.18</v>
      </c>
    </row>
    <row r="305" spans="1:8" ht="24" x14ac:dyDescent="0.3">
      <c r="A305" s="52"/>
      <c r="B305" s="17" t="s">
        <v>93</v>
      </c>
      <c r="C305" s="21" t="s">
        <v>182</v>
      </c>
      <c r="D305" s="30" t="s">
        <v>371</v>
      </c>
      <c r="E305" s="36">
        <v>76083340</v>
      </c>
      <c r="F305" s="41">
        <v>45288</v>
      </c>
      <c r="G305" s="27"/>
      <c r="H305" s="45">
        <v>112672.3</v>
      </c>
    </row>
    <row r="306" spans="1:8" ht="24" x14ac:dyDescent="0.3">
      <c r="A306" s="52"/>
      <c r="B306" s="17" t="s">
        <v>93</v>
      </c>
      <c r="C306" s="21" t="s">
        <v>182</v>
      </c>
      <c r="D306" s="30" t="s">
        <v>372</v>
      </c>
      <c r="E306" s="36">
        <v>75953554</v>
      </c>
      <c r="F306" s="40">
        <v>45288</v>
      </c>
      <c r="G306" s="27"/>
      <c r="H306" s="45">
        <v>51755.909999999996</v>
      </c>
    </row>
    <row r="307" spans="1:8" x14ac:dyDescent="0.3">
      <c r="A307" s="52"/>
      <c r="B307" s="17" t="s">
        <v>85</v>
      </c>
      <c r="C307" s="23" t="s">
        <v>157</v>
      </c>
      <c r="D307" s="34" t="s">
        <v>362</v>
      </c>
      <c r="E307" s="18"/>
      <c r="F307" s="41">
        <v>45288</v>
      </c>
      <c r="G307" s="27"/>
      <c r="H307" s="45">
        <v>5997.68</v>
      </c>
    </row>
    <row r="308" spans="1:8" x14ac:dyDescent="0.3">
      <c r="A308" s="52"/>
      <c r="B308" s="18" t="s">
        <v>76</v>
      </c>
      <c r="C308" s="24" t="s">
        <v>202</v>
      </c>
      <c r="D308" s="24" t="s">
        <v>235</v>
      </c>
      <c r="E308" s="17" t="s">
        <v>381</v>
      </c>
      <c r="F308" s="42">
        <v>45288</v>
      </c>
      <c r="G308" s="27"/>
      <c r="H308" s="45">
        <v>414.13</v>
      </c>
    </row>
    <row r="309" spans="1:8" x14ac:dyDescent="0.3">
      <c r="A309" s="52"/>
      <c r="B309" s="17" t="s">
        <v>63</v>
      </c>
      <c r="C309" s="21" t="s">
        <v>152</v>
      </c>
      <c r="D309" s="30" t="s">
        <v>265</v>
      </c>
      <c r="E309" s="36" t="s">
        <v>384</v>
      </c>
      <c r="F309" s="40">
        <v>45288</v>
      </c>
      <c r="G309" s="27"/>
      <c r="H309" s="45">
        <v>1921.23</v>
      </c>
    </row>
    <row r="310" spans="1:8" x14ac:dyDescent="0.3">
      <c r="A310" s="52"/>
      <c r="B310" s="17" t="s">
        <v>66</v>
      </c>
      <c r="C310" s="22" t="s">
        <v>135</v>
      </c>
      <c r="D310" s="24" t="s">
        <v>226</v>
      </c>
      <c r="E310" s="17">
        <v>3745</v>
      </c>
      <c r="F310" s="41">
        <v>45288</v>
      </c>
      <c r="G310" s="27"/>
      <c r="H310" s="45">
        <v>917</v>
      </c>
    </row>
    <row r="311" spans="1:8" x14ac:dyDescent="0.3">
      <c r="A311" s="52"/>
      <c r="B311" s="18" t="s">
        <v>63</v>
      </c>
      <c r="C311" s="22" t="s">
        <v>203</v>
      </c>
      <c r="D311" s="24" t="s">
        <v>373</v>
      </c>
      <c r="E311" s="18">
        <v>2539</v>
      </c>
      <c r="F311" s="43">
        <v>45288</v>
      </c>
      <c r="G311" s="27"/>
      <c r="H311" s="51">
        <v>140</v>
      </c>
    </row>
    <row r="312" spans="1:8" x14ac:dyDescent="0.3">
      <c r="A312" s="52"/>
      <c r="B312" s="18" t="s">
        <v>83</v>
      </c>
      <c r="C312" s="22" t="s">
        <v>110</v>
      </c>
      <c r="D312" s="24" t="s">
        <v>216</v>
      </c>
      <c r="E312" s="18">
        <v>452641</v>
      </c>
      <c r="F312" s="42">
        <v>45288</v>
      </c>
      <c r="G312" s="27"/>
      <c r="H312" s="45">
        <v>70.09</v>
      </c>
    </row>
    <row r="313" spans="1:8" x14ac:dyDescent="0.3">
      <c r="A313" s="52"/>
      <c r="B313" s="17" t="s">
        <v>85</v>
      </c>
      <c r="C313" s="23" t="s">
        <v>157</v>
      </c>
      <c r="D313" s="34" t="s">
        <v>362</v>
      </c>
      <c r="E313" s="18"/>
      <c r="F313" s="41">
        <v>45288</v>
      </c>
      <c r="G313" s="27"/>
      <c r="H313" s="50">
        <v>24497.15</v>
      </c>
    </row>
    <row r="314" spans="1:8" ht="24" x14ac:dyDescent="0.3">
      <c r="A314" s="52"/>
      <c r="B314" s="17" t="s">
        <v>85</v>
      </c>
      <c r="C314" s="23" t="s">
        <v>108</v>
      </c>
      <c r="D314" s="34" t="s">
        <v>374</v>
      </c>
      <c r="E314" s="18"/>
      <c r="F314" s="41">
        <v>45288</v>
      </c>
      <c r="G314" s="27"/>
      <c r="H314" s="50">
        <v>35000</v>
      </c>
    </row>
    <row r="315" spans="1:8" x14ac:dyDescent="0.3">
      <c r="A315" s="52"/>
      <c r="B315" s="17" t="s">
        <v>102</v>
      </c>
      <c r="C315" s="21" t="s">
        <v>182</v>
      </c>
      <c r="D315" s="30" t="s">
        <v>375</v>
      </c>
      <c r="E315" s="36">
        <v>80918</v>
      </c>
      <c r="F315" s="40">
        <v>45288</v>
      </c>
      <c r="G315" s="27"/>
      <c r="H315" s="45">
        <v>1452.22</v>
      </c>
    </row>
    <row r="316" spans="1:8" ht="24" x14ac:dyDescent="0.3">
      <c r="A316" s="52"/>
      <c r="B316" s="17" t="s">
        <v>93</v>
      </c>
      <c r="C316" s="21" t="s">
        <v>182</v>
      </c>
      <c r="D316" s="30" t="s">
        <v>376</v>
      </c>
      <c r="E316" s="17">
        <v>848122</v>
      </c>
      <c r="F316" s="40">
        <v>45288</v>
      </c>
      <c r="G316" s="27"/>
      <c r="H316" s="45">
        <v>38713.94</v>
      </c>
    </row>
    <row r="317" spans="1:8" x14ac:dyDescent="0.3">
      <c r="A317" s="52"/>
      <c r="B317" s="17" t="s">
        <v>62</v>
      </c>
      <c r="C317" s="21" t="s">
        <v>103</v>
      </c>
      <c r="D317" s="30" t="s">
        <v>204</v>
      </c>
      <c r="E317" s="17" t="s">
        <v>377</v>
      </c>
      <c r="F317" s="40">
        <v>45261</v>
      </c>
      <c r="G317" s="44">
        <v>472205.05</v>
      </c>
      <c r="H317" s="23"/>
    </row>
    <row r="318" spans="1:8" x14ac:dyDescent="0.3">
      <c r="A318" s="52"/>
      <c r="B318" s="17" t="s">
        <v>62</v>
      </c>
      <c r="C318" s="21" t="s">
        <v>103</v>
      </c>
      <c r="D318" s="30" t="s">
        <v>399</v>
      </c>
      <c r="E318" s="17" t="s">
        <v>377</v>
      </c>
      <c r="F318" s="40">
        <v>45261</v>
      </c>
      <c r="G318" s="44">
        <v>25622.16</v>
      </c>
      <c r="H318" s="23"/>
    </row>
    <row r="319" spans="1:8" x14ac:dyDescent="0.3">
      <c r="A319" s="52"/>
      <c r="B319" s="17" t="s">
        <v>102</v>
      </c>
      <c r="C319" s="21" t="s">
        <v>393</v>
      </c>
      <c r="D319" s="30" t="s">
        <v>400</v>
      </c>
      <c r="E319" s="36">
        <v>386338</v>
      </c>
      <c r="F319" s="41">
        <v>45261</v>
      </c>
      <c r="G319" s="27"/>
      <c r="H319" s="45">
        <v>12172.16</v>
      </c>
    </row>
    <row r="320" spans="1:8" x14ac:dyDescent="0.3">
      <c r="A320" s="52"/>
      <c r="B320" s="17" t="s">
        <v>72</v>
      </c>
      <c r="C320" s="21" t="s">
        <v>394</v>
      </c>
      <c r="D320" s="30" t="s">
        <v>401</v>
      </c>
      <c r="E320" s="36">
        <v>2000690507631</v>
      </c>
      <c r="F320" s="41">
        <v>45261</v>
      </c>
      <c r="G320" s="27"/>
      <c r="H320" s="45">
        <v>407.85</v>
      </c>
    </row>
    <row r="321" spans="1:8" x14ac:dyDescent="0.3">
      <c r="A321" s="52"/>
      <c r="B321" s="17" t="s">
        <v>391</v>
      </c>
      <c r="C321" s="21" t="s">
        <v>395</v>
      </c>
      <c r="D321" s="30" t="s">
        <v>402</v>
      </c>
      <c r="E321" s="36" t="s">
        <v>415</v>
      </c>
      <c r="F321" s="41">
        <v>45261</v>
      </c>
      <c r="G321" s="27"/>
      <c r="H321" s="45">
        <v>284000</v>
      </c>
    </row>
    <row r="322" spans="1:8" ht="24" x14ac:dyDescent="0.3">
      <c r="A322" s="52"/>
      <c r="B322" s="17" t="s">
        <v>74</v>
      </c>
      <c r="C322" s="21" t="s">
        <v>120</v>
      </c>
      <c r="D322" s="30" t="s">
        <v>229</v>
      </c>
      <c r="E322" s="36">
        <v>93</v>
      </c>
      <c r="F322" s="41">
        <v>45261</v>
      </c>
      <c r="G322" s="27"/>
      <c r="H322" s="45">
        <v>5831.52</v>
      </c>
    </row>
    <row r="323" spans="1:8" ht="24" x14ac:dyDescent="0.3">
      <c r="A323" s="52"/>
      <c r="B323" s="18" t="s">
        <v>63</v>
      </c>
      <c r="C323" s="23" t="s">
        <v>172</v>
      </c>
      <c r="D323" s="24" t="s">
        <v>403</v>
      </c>
      <c r="E323" s="39">
        <v>25860</v>
      </c>
      <c r="F323" s="41">
        <v>45261</v>
      </c>
      <c r="G323" s="27"/>
      <c r="H323" s="45">
        <v>1490</v>
      </c>
    </row>
    <row r="324" spans="1:8" x14ac:dyDescent="0.3">
      <c r="A324" s="52"/>
      <c r="B324" s="18" t="s">
        <v>66</v>
      </c>
      <c r="C324" s="22" t="s">
        <v>196</v>
      </c>
      <c r="D324" s="24" t="s">
        <v>226</v>
      </c>
      <c r="E324" s="18">
        <v>1931</v>
      </c>
      <c r="F324" s="43">
        <v>45261</v>
      </c>
      <c r="G324" s="27"/>
      <c r="H324" s="45">
        <v>49673.23</v>
      </c>
    </row>
    <row r="325" spans="1:8" x14ac:dyDescent="0.3">
      <c r="A325" s="52"/>
      <c r="B325" s="18" t="s">
        <v>68</v>
      </c>
      <c r="C325" s="26" t="s">
        <v>195</v>
      </c>
      <c r="D325" s="24" t="s">
        <v>251</v>
      </c>
      <c r="E325" s="17">
        <v>607</v>
      </c>
      <c r="F325" s="43">
        <v>45261</v>
      </c>
      <c r="G325" s="27"/>
      <c r="H325" s="45">
        <v>1230</v>
      </c>
    </row>
    <row r="326" spans="1:8" ht="24" x14ac:dyDescent="0.3">
      <c r="A326" s="52"/>
      <c r="B326" s="17" t="s">
        <v>74</v>
      </c>
      <c r="C326" s="21" t="s">
        <v>119</v>
      </c>
      <c r="D326" s="30" t="s">
        <v>229</v>
      </c>
      <c r="E326" s="36">
        <v>5</v>
      </c>
      <c r="F326" s="41">
        <v>45261</v>
      </c>
      <c r="G326" s="27"/>
      <c r="H326" s="45">
        <v>950</v>
      </c>
    </row>
    <row r="327" spans="1:8" x14ac:dyDescent="0.3">
      <c r="A327" s="52"/>
      <c r="B327" s="18" t="s">
        <v>66</v>
      </c>
      <c r="C327" s="22" t="s">
        <v>196</v>
      </c>
      <c r="D327" s="24" t="s">
        <v>226</v>
      </c>
      <c r="E327" s="18">
        <v>1940</v>
      </c>
      <c r="F327" s="43">
        <v>45261</v>
      </c>
      <c r="G327" s="27"/>
      <c r="H327" s="45">
        <v>208.6</v>
      </c>
    </row>
    <row r="328" spans="1:8" ht="24" x14ac:dyDescent="0.3">
      <c r="A328" s="52"/>
      <c r="B328" s="17" t="s">
        <v>74</v>
      </c>
      <c r="C328" s="21" t="s">
        <v>121</v>
      </c>
      <c r="D328" s="30" t="s">
        <v>229</v>
      </c>
      <c r="E328" s="36">
        <v>83</v>
      </c>
      <c r="F328" s="41">
        <v>45261</v>
      </c>
      <c r="G328" s="27"/>
      <c r="H328" s="45">
        <v>12500</v>
      </c>
    </row>
    <row r="329" spans="1:8" x14ac:dyDescent="0.3">
      <c r="A329" s="52"/>
      <c r="B329" s="18" t="s">
        <v>65</v>
      </c>
      <c r="C329" s="22" t="s">
        <v>103</v>
      </c>
      <c r="D329" s="24" t="s">
        <v>217</v>
      </c>
      <c r="E329" s="18" t="s">
        <v>379</v>
      </c>
      <c r="F329" s="42">
        <v>45261</v>
      </c>
      <c r="G329" s="27"/>
      <c r="H329" s="45">
        <v>13.799999999999999</v>
      </c>
    </row>
    <row r="330" spans="1:8" x14ac:dyDescent="0.3">
      <c r="A330" s="52"/>
      <c r="B330" s="17" t="s">
        <v>82</v>
      </c>
      <c r="C330" s="22" t="s">
        <v>107</v>
      </c>
      <c r="D330" s="24" t="s">
        <v>252</v>
      </c>
      <c r="E330" s="36">
        <v>5531</v>
      </c>
      <c r="F330" s="41">
        <v>45261</v>
      </c>
      <c r="G330" s="27"/>
      <c r="H330" s="45">
        <v>904</v>
      </c>
    </row>
    <row r="331" spans="1:8" x14ac:dyDescent="0.3">
      <c r="A331" s="52"/>
      <c r="B331" s="17" t="s">
        <v>82</v>
      </c>
      <c r="C331" s="22" t="s">
        <v>107</v>
      </c>
      <c r="D331" s="24" t="s">
        <v>252</v>
      </c>
      <c r="E331" s="36">
        <v>5512</v>
      </c>
      <c r="F331" s="41">
        <v>45261</v>
      </c>
      <c r="G331" s="27"/>
      <c r="H331" s="45">
        <v>1431</v>
      </c>
    </row>
    <row r="332" spans="1:8" x14ac:dyDescent="0.3">
      <c r="A332" s="52"/>
      <c r="B332" s="17" t="s">
        <v>66</v>
      </c>
      <c r="C332" s="21" t="s">
        <v>107</v>
      </c>
      <c r="D332" s="24" t="s">
        <v>365</v>
      </c>
      <c r="E332" s="36">
        <v>5514</v>
      </c>
      <c r="F332" s="41">
        <v>45261</v>
      </c>
      <c r="G332" s="27"/>
      <c r="H332" s="45">
        <v>1537.1</v>
      </c>
    </row>
    <row r="333" spans="1:8" x14ac:dyDescent="0.3">
      <c r="A333" s="52"/>
      <c r="B333" s="17" t="s">
        <v>66</v>
      </c>
      <c r="C333" s="21" t="s">
        <v>107</v>
      </c>
      <c r="D333" s="24" t="s">
        <v>404</v>
      </c>
      <c r="E333" s="36">
        <v>5511</v>
      </c>
      <c r="F333" s="41">
        <v>45261</v>
      </c>
      <c r="G333" s="27"/>
      <c r="H333" s="45">
        <v>1607.6</v>
      </c>
    </row>
    <row r="334" spans="1:8" x14ac:dyDescent="0.3">
      <c r="A334" s="52"/>
      <c r="B334" s="17" t="s">
        <v>91</v>
      </c>
      <c r="C334" s="22" t="s">
        <v>107</v>
      </c>
      <c r="D334" s="24" t="s">
        <v>354</v>
      </c>
      <c r="E334" s="36">
        <v>5513</v>
      </c>
      <c r="F334" s="41">
        <v>45261</v>
      </c>
      <c r="G334" s="27"/>
      <c r="H334" s="45">
        <v>2327.46</v>
      </c>
    </row>
    <row r="335" spans="1:8" x14ac:dyDescent="0.3">
      <c r="A335" s="52"/>
      <c r="B335" s="17" t="s">
        <v>66</v>
      </c>
      <c r="C335" s="21" t="s">
        <v>107</v>
      </c>
      <c r="D335" s="24" t="s">
        <v>405</v>
      </c>
      <c r="E335" s="36">
        <v>5516</v>
      </c>
      <c r="F335" s="41">
        <v>45261</v>
      </c>
      <c r="G335" s="27"/>
      <c r="H335" s="45">
        <v>3801.2</v>
      </c>
    </row>
    <row r="336" spans="1:8" x14ac:dyDescent="0.3">
      <c r="A336" s="52"/>
      <c r="B336" s="17" t="s">
        <v>66</v>
      </c>
      <c r="C336" s="21" t="s">
        <v>107</v>
      </c>
      <c r="D336" s="24" t="s">
        <v>365</v>
      </c>
      <c r="E336" s="36">
        <v>5536</v>
      </c>
      <c r="F336" s="41">
        <v>45261</v>
      </c>
      <c r="G336" s="27"/>
      <c r="H336" s="45">
        <v>5893.99</v>
      </c>
    </row>
    <row r="337" spans="1:8" x14ac:dyDescent="0.3">
      <c r="A337" s="52"/>
      <c r="B337" s="17" t="s">
        <v>66</v>
      </c>
      <c r="C337" s="21" t="s">
        <v>107</v>
      </c>
      <c r="D337" s="24" t="s">
        <v>406</v>
      </c>
      <c r="E337" s="36">
        <v>5515</v>
      </c>
      <c r="F337" s="41">
        <v>45261</v>
      </c>
      <c r="G337" s="27"/>
      <c r="H337" s="45">
        <v>7594.3</v>
      </c>
    </row>
    <row r="338" spans="1:8" x14ac:dyDescent="0.3">
      <c r="A338" s="52"/>
      <c r="B338" s="17" t="s">
        <v>82</v>
      </c>
      <c r="C338" s="22" t="s">
        <v>107</v>
      </c>
      <c r="D338" s="24" t="s">
        <v>252</v>
      </c>
      <c r="E338" s="36">
        <v>5527</v>
      </c>
      <c r="F338" s="41">
        <v>45261</v>
      </c>
      <c r="G338" s="27"/>
      <c r="H338" s="45">
        <v>19040</v>
      </c>
    </row>
    <row r="339" spans="1:8" x14ac:dyDescent="0.3">
      <c r="A339" s="52"/>
      <c r="B339" s="17" t="s">
        <v>82</v>
      </c>
      <c r="C339" s="22" t="s">
        <v>107</v>
      </c>
      <c r="D339" s="24" t="s">
        <v>252</v>
      </c>
      <c r="E339" s="36">
        <v>5530</v>
      </c>
      <c r="F339" s="41">
        <v>45261</v>
      </c>
      <c r="G339" s="27"/>
      <c r="H339" s="45">
        <v>40213.4</v>
      </c>
    </row>
    <row r="340" spans="1:8" x14ac:dyDescent="0.3">
      <c r="A340" s="52"/>
      <c r="B340" s="17" t="s">
        <v>82</v>
      </c>
      <c r="C340" s="22" t="s">
        <v>107</v>
      </c>
      <c r="D340" s="24" t="s">
        <v>252</v>
      </c>
      <c r="E340" s="36">
        <v>5526</v>
      </c>
      <c r="F340" s="41">
        <v>45261</v>
      </c>
      <c r="G340" s="27"/>
      <c r="H340" s="45">
        <v>45000</v>
      </c>
    </row>
    <row r="341" spans="1:8" x14ac:dyDescent="0.3">
      <c r="A341" s="52"/>
      <c r="B341" s="17" t="s">
        <v>62</v>
      </c>
      <c r="C341" s="21" t="s">
        <v>103</v>
      </c>
      <c r="D341" s="30" t="s">
        <v>204</v>
      </c>
      <c r="E341" s="17" t="s">
        <v>377</v>
      </c>
      <c r="F341" s="40">
        <v>45264</v>
      </c>
      <c r="G341" s="44">
        <v>1709069.45</v>
      </c>
      <c r="H341" s="23"/>
    </row>
    <row r="342" spans="1:8" x14ac:dyDescent="0.3">
      <c r="A342" s="52"/>
      <c r="B342" s="17" t="s">
        <v>62</v>
      </c>
      <c r="C342" s="21" t="s">
        <v>103</v>
      </c>
      <c r="D342" s="30" t="s">
        <v>219</v>
      </c>
      <c r="E342" s="17" t="s">
        <v>377</v>
      </c>
      <c r="F342" s="40">
        <v>45264</v>
      </c>
      <c r="G342" s="44">
        <v>3631.8</v>
      </c>
      <c r="H342" s="23"/>
    </row>
    <row r="343" spans="1:8" x14ac:dyDescent="0.3">
      <c r="A343" s="52"/>
      <c r="B343" s="17" t="s">
        <v>67</v>
      </c>
      <c r="C343" s="23" t="s">
        <v>108</v>
      </c>
      <c r="D343" s="30" t="s">
        <v>407</v>
      </c>
      <c r="E343" s="36" t="s">
        <v>416</v>
      </c>
      <c r="F343" s="41">
        <v>45264</v>
      </c>
      <c r="G343" s="27"/>
      <c r="H343" s="45">
        <v>285195.36000000004</v>
      </c>
    </row>
    <row r="344" spans="1:8" x14ac:dyDescent="0.3">
      <c r="A344" s="52"/>
      <c r="B344" s="17" t="s">
        <v>67</v>
      </c>
      <c r="C344" s="23" t="s">
        <v>108</v>
      </c>
      <c r="D344" s="30" t="s">
        <v>407</v>
      </c>
      <c r="E344" s="36" t="s">
        <v>416</v>
      </c>
      <c r="F344" s="41">
        <v>45264</v>
      </c>
      <c r="G344" s="27"/>
      <c r="H344" s="45">
        <v>788414.10999999987</v>
      </c>
    </row>
    <row r="345" spans="1:8" x14ac:dyDescent="0.3">
      <c r="A345" s="52"/>
      <c r="B345" s="17" t="s">
        <v>67</v>
      </c>
      <c r="C345" s="23" t="s">
        <v>108</v>
      </c>
      <c r="D345" s="30" t="s">
        <v>407</v>
      </c>
      <c r="E345" s="36" t="s">
        <v>416</v>
      </c>
      <c r="F345" s="41">
        <v>45264</v>
      </c>
      <c r="G345" s="27"/>
      <c r="H345" s="45">
        <v>142372.29</v>
      </c>
    </row>
    <row r="346" spans="1:8" ht="24" x14ac:dyDescent="0.3">
      <c r="A346" s="52"/>
      <c r="B346" s="17" t="s">
        <v>67</v>
      </c>
      <c r="C346" s="23" t="s">
        <v>108</v>
      </c>
      <c r="D346" s="30" t="s">
        <v>408</v>
      </c>
      <c r="E346" s="36" t="s">
        <v>416</v>
      </c>
      <c r="F346" s="41">
        <v>45264</v>
      </c>
      <c r="G346" s="27"/>
      <c r="H346" s="45">
        <v>32641.47</v>
      </c>
    </row>
    <row r="347" spans="1:8" x14ac:dyDescent="0.3">
      <c r="A347" s="52"/>
      <c r="B347" s="17" t="s">
        <v>63</v>
      </c>
      <c r="C347" s="21" t="s">
        <v>396</v>
      </c>
      <c r="D347" s="30" t="s">
        <v>409</v>
      </c>
      <c r="E347" s="36">
        <v>4294220</v>
      </c>
      <c r="F347" s="41">
        <v>45264</v>
      </c>
      <c r="G347" s="27"/>
      <c r="H347" s="45">
        <v>300</v>
      </c>
    </row>
    <row r="348" spans="1:8" x14ac:dyDescent="0.3">
      <c r="A348" s="52"/>
      <c r="B348" s="17" t="s">
        <v>66</v>
      </c>
      <c r="C348" s="22" t="s">
        <v>155</v>
      </c>
      <c r="D348" s="30" t="s">
        <v>226</v>
      </c>
      <c r="E348" s="18">
        <v>17948</v>
      </c>
      <c r="F348" s="42">
        <v>45264</v>
      </c>
      <c r="G348" s="27"/>
      <c r="H348" s="45">
        <v>145.91999999999999</v>
      </c>
    </row>
    <row r="349" spans="1:8" x14ac:dyDescent="0.3">
      <c r="A349" s="52"/>
      <c r="B349" s="18" t="s">
        <v>65</v>
      </c>
      <c r="C349" s="22" t="s">
        <v>103</v>
      </c>
      <c r="D349" s="24" t="s">
        <v>208</v>
      </c>
      <c r="E349" s="18" t="s">
        <v>379</v>
      </c>
      <c r="F349" s="42">
        <v>45264</v>
      </c>
      <c r="G349" s="27"/>
      <c r="H349" s="45">
        <v>79.180000000000007</v>
      </c>
    </row>
    <row r="350" spans="1:8" ht="24" x14ac:dyDescent="0.3">
      <c r="A350" s="52"/>
      <c r="B350" s="18" t="s">
        <v>76</v>
      </c>
      <c r="C350" s="24" t="s">
        <v>397</v>
      </c>
      <c r="D350" s="24" t="s">
        <v>235</v>
      </c>
      <c r="E350" s="17" t="s">
        <v>381</v>
      </c>
      <c r="F350" s="42">
        <v>45264</v>
      </c>
      <c r="G350" s="27"/>
      <c r="H350" s="45">
        <v>3311.88</v>
      </c>
    </row>
    <row r="351" spans="1:8" x14ac:dyDescent="0.3">
      <c r="A351" s="52"/>
      <c r="B351" s="18" t="s">
        <v>66</v>
      </c>
      <c r="C351" s="22" t="s">
        <v>196</v>
      </c>
      <c r="D351" s="24" t="s">
        <v>226</v>
      </c>
      <c r="E351" s="18">
        <v>1774</v>
      </c>
      <c r="F351" s="43">
        <v>45264</v>
      </c>
      <c r="G351" s="27"/>
      <c r="H351" s="45">
        <v>1003.68</v>
      </c>
    </row>
    <row r="352" spans="1:8" x14ac:dyDescent="0.3">
      <c r="A352" s="52"/>
      <c r="B352" s="18" t="s">
        <v>76</v>
      </c>
      <c r="C352" s="22" t="s">
        <v>127</v>
      </c>
      <c r="D352" s="24" t="s">
        <v>410</v>
      </c>
      <c r="E352" s="17" t="s">
        <v>382</v>
      </c>
      <c r="F352" s="42">
        <v>45264</v>
      </c>
      <c r="G352" s="27"/>
      <c r="H352" s="45">
        <v>793.39</v>
      </c>
    </row>
    <row r="353" spans="1:8" x14ac:dyDescent="0.3">
      <c r="A353" s="52"/>
      <c r="B353" s="17" t="s">
        <v>95</v>
      </c>
      <c r="C353" s="21" t="s">
        <v>398</v>
      </c>
      <c r="D353" s="30" t="s">
        <v>411</v>
      </c>
      <c r="E353" s="36">
        <v>47</v>
      </c>
      <c r="F353" s="41">
        <v>45264</v>
      </c>
      <c r="G353" s="27"/>
      <c r="H353" s="45">
        <v>205457.05</v>
      </c>
    </row>
    <row r="354" spans="1:8" x14ac:dyDescent="0.3">
      <c r="A354" s="52"/>
      <c r="B354" s="17" t="s">
        <v>392</v>
      </c>
      <c r="C354" s="21" t="s">
        <v>398</v>
      </c>
      <c r="D354" s="30" t="s">
        <v>412</v>
      </c>
      <c r="E354" s="36">
        <v>48</v>
      </c>
      <c r="F354" s="41">
        <v>45264</v>
      </c>
      <c r="G354" s="27"/>
      <c r="H354" s="45">
        <v>8728.0499999999993</v>
      </c>
    </row>
    <row r="355" spans="1:8" x14ac:dyDescent="0.3">
      <c r="A355" s="52"/>
      <c r="B355" s="17" t="s">
        <v>392</v>
      </c>
      <c r="C355" s="21" t="s">
        <v>398</v>
      </c>
      <c r="D355" s="30" t="s">
        <v>413</v>
      </c>
      <c r="E355" s="36">
        <v>46</v>
      </c>
      <c r="F355" s="41">
        <v>45264</v>
      </c>
      <c r="G355" s="27"/>
      <c r="H355" s="45">
        <v>222060.2</v>
      </c>
    </row>
    <row r="356" spans="1:8" ht="24" x14ac:dyDescent="0.3">
      <c r="A356" s="52"/>
      <c r="B356" s="17" t="s">
        <v>392</v>
      </c>
      <c r="C356" s="21" t="s">
        <v>398</v>
      </c>
      <c r="D356" s="30" t="s">
        <v>414</v>
      </c>
      <c r="E356" s="36">
        <v>49</v>
      </c>
      <c r="F356" s="41">
        <v>45264</v>
      </c>
      <c r="G356" s="27"/>
      <c r="H356" s="45">
        <v>22194.07</v>
      </c>
    </row>
    <row r="357" spans="1:8" x14ac:dyDescent="0.3">
      <c r="A357" s="52"/>
      <c r="B357" s="18" t="s">
        <v>65</v>
      </c>
      <c r="C357" s="22" t="s">
        <v>103</v>
      </c>
      <c r="D357" s="24" t="s">
        <v>217</v>
      </c>
      <c r="E357" s="18" t="s">
        <v>379</v>
      </c>
      <c r="F357" s="42">
        <v>45264</v>
      </c>
      <c r="G357" s="27"/>
      <c r="H357" s="45">
        <v>4.5999999999999996</v>
      </c>
    </row>
    <row r="358" spans="1:8" x14ac:dyDescent="0.3">
      <c r="A358" s="53"/>
      <c r="B358" s="54"/>
      <c r="C358" s="55"/>
      <c r="D358" s="56" t="s">
        <v>0</v>
      </c>
      <c r="E358" s="54"/>
      <c r="F358" s="54"/>
      <c r="G358" s="57">
        <f>SUM(G3:G357)</f>
        <v>15174397.43</v>
      </c>
      <c r="H358" s="57">
        <f>SUM(H3:H357)</f>
        <v>15174397.430000003</v>
      </c>
    </row>
  </sheetData>
  <sheetProtection algorithmName="SHA-512" hashValue="Fs3DasnXOJiD87Y3MhgP5Iyy2oQAk+qWdNfG7gpvhG1qE8KC5gtxXLjo68XUyVnhOw6fOP35jn6qYzrQtsUTOw==" saltValue="4v17d83GB5E1fonwt0n6YA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F2" name="Intervalo1_14_18_1"/>
    <protectedRange algorithmName="SHA-512" hashValue="SOYoXHnsd8H3JMwtnN8n0SDMvJLW8NUH3c7N9U/C2WTm7adtKrHc9Rw5AhcK1dwRMld7kJZ5o3zpwjKqrnC6rw==" saltValue="9sV1nF7wJ5XLhLyfByHakQ==" spinCount="100000" sqref="A2" name="Intervalo1_9_12"/>
    <protectedRange algorithmName="SHA-512" hashValue="BIECXXLQTeZJOx05FhxNMY6bX0FG7L8BpAjO3Hk073tMf1ubRNMfSRBsBwOVM9WAG5vzoeJK9zi73lb6vrANVA==" saltValue="YhRx49mkr4bYm3ZTPTnjcg==" spinCount="100000" sqref="B60:B62 B122:B124 B126:B127 B142:B143 B91:B96 B99:B101 B104:B107 B68:B70 B110:B112 B137:B138 B154 B162:B163 B168 B165 B157 B26 B33 B64 B129:B130 B140 B79:B87 B37:B48 B159:B160 B5:B7 B133:B135 B117:B119 B35 B146:B151 B72:B77" name="Intervalo1_67"/>
    <protectedRange algorithmName="SHA-512" hashValue="pYqvGp4vyeT51Cm34fl1Id+3laNBAeXZ4xCJQzRXtltNVGl551VlmJarAj+OLsj74RRcLroUKfyp8dsMep+krw==" saltValue="4tagR5G1Xs5zqOyVLn3ZaQ==" spinCount="100000" sqref="B57:B59 B109 B113:B116 B131:B132 B152 B161 B164" name="Intervalo1_1_11"/>
    <protectedRange algorithmName="SHA-512" hashValue="SOYoXHnsd8H3JMwtnN8n0SDMvJLW8NUH3c7N9U/C2WTm7adtKrHc9Rw5AhcK1dwRMld7kJZ5o3zpwjKqrnC6rw==" saltValue="9sV1nF7wJ5XLhLyfByHakQ==" spinCount="100000" sqref="B108" name="Intervalo1_7_5"/>
    <protectedRange algorithmName="SHA-512" hashValue="pYqvGp4vyeT51Cm34fl1Id+3laNBAeXZ4xCJQzRXtltNVGl551VlmJarAj+OLsj74RRcLroUKfyp8dsMep+krw==" saltValue="4tagR5G1Xs5zqOyVLn3ZaQ==" spinCount="100000" sqref="B67" name="Intervalo1_8_1"/>
    <protectedRange algorithmName="SHA-512" hashValue="SOYoXHnsd8H3JMwtnN8n0SDMvJLW8NUH3c7N9U/C2WTm7adtKrHc9Rw5AhcK1dwRMld7kJZ5o3zpwjKqrnC6rw==" saltValue="9sV1nF7wJ5XLhLyfByHakQ==" spinCount="100000" sqref="B63 B97:B98 B102:B103 B136 B153" name="Intervalo1_9_20"/>
    <protectedRange algorithmName="SHA-512" hashValue="pYqvGp4vyeT51Cm34fl1Id+3laNBAeXZ4xCJQzRXtltNVGl551VlmJarAj+OLsj74RRcLroUKfyp8dsMep+krw==" saltValue="4tagR5G1Xs5zqOyVLn3ZaQ==" spinCount="100000" sqref="B51 B49 B139 B144:B145 B158 B78 B65:B66" name="Intervalo1_13_12"/>
    <protectedRange algorithmName="SHA-512" hashValue="SOYoXHnsd8H3JMwtnN8n0SDMvJLW8NUH3c7N9U/C2WTm7adtKrHc9Rw5AhcK1dwRMld7kJZ5o3zpwjKqrnC6rw==" saltValue="9sV1nF7wJ5XLhLyfByHakQ==" spinCount="100000" sqref="B169 B166:B167" name="Intervalo1_1_7_5"/>
    <protectedRange algorithmName="SHA-512" hashValue="BIECXXLQTeZJOx05FhxNMY6bX0FG7L8BpAjO3Hk073tMf1ubRNMfSRBsBwOVM9WAG5vzoeJK9zi73lb6vrANVA==" saltValue="YhRx49mkr4bYm3ZTPTnjcg==" spinCount="100000" sqref="B13" name="Intervalo1_5_3_2"/>
    <protectedRange algorithmName="SHA-512" hashValue="SOYoXHnsd8H3JMwtnN8n0SDMvJLW8NUH3c7N9U/C2WTm7adtKrHc9Rw5AhcK1dwRMld7kJZ5o3zpwjKqrnC6rw==" saltValue="9sV1nF7wJ5XLhLyfByHakQ==" spinCount="100000" sqref="B4 B50 B52 B9:B12 B89:B90 B128 B34 B27:B32 B14:B17 B20:B25 B36" name="Intervalo1_14_21"/>
    <protectedRange algorithmName="SHA-512" hashValue="BIECXXLQTeZJOx05FhxNMY6bX0FG7L8BpAjO3Hk073tMf1ubRNMfSRBsBwOVM9WAG5vzoeJK9zi73lb6vrANVA==" saltValue="YhRx49mkr4bYm3ZTPTnjcg==" spinCount="100000" sqref="B171" name="Intervalo1_68"/>
    <protectedRange algorithmName="SHA-512" hashValue="SOYoXHnsd8H3JMwtnN8n0SDMvJLW8NUH3c7N9U/C2WTm7adtKrHc9Rw5AhcK1dwRMld7kJZ5o3zpwjKqrnC6rw==" saltValue="9sV1nF7wJ5XLhLyfByHakQ==" spinCount="100000" sqref="B172:B175" name="Intervalo1_14_22"/>
    <protectedRange algorithmName="SHA-512" hashValue="BIECXXLQTeZJOx05FhxNMY6bX0FG7L8BpAjO3Hk073tMf1ubRNMfSRBsBwOVM9WAG5vzoeJK9zi73lb6vrANVA==" saltValue="YhRx49mkr4bYm3ZTPTnjcg==" spinCount="100000" sqref="B179:B181" name="Intervalo1_69"/>
    <protectedRange algorithmName="SHA-512" hashValue="SOYoXHnsd8H3JMwtnN8n0SDMvJLW8NUH3c7N9U/C2WTm7adtKrHc9Rw5AhcK1dwRMld7kJZ5o3zpwjKqrnC6rw==" saltValue="9sV1nF7wJ5XLhLyfByHakQ==" spinCount="100000" sqref="B176" name="Intervalo1_9_21"/>
    <protectedRange algorithmName="SHA-512" hashValue="BIECXXLQTeZJOx05FhxNMY6bX0FG7L8BpAjO3Hk073tMf1ubRNMfSRBsBwOVM9WAG5vzoeJK9zi73lb6vrANVA==" saltValue="YhRx49mkr4bYm3ZTPTnjcg==" spinCount="100000" sqref="B182 B185:B187" name="Intervalo1_70"/>
    <protectedRange algorithmName="SHA-512" hashValue="SOYoXHnsd8H3JMwtnN8n0SDMvJLW8NUH3c7N9U/C2WTm7adtKrHc9Rw5AhcK1dwRMld7kJZ5o3zpwjKqrnC6rw==" saltValue="9sV1nF7wJ5XLhLyfByHakQ==" spinCount="100000" sqref="B183:B184" name="Intervalo1_26_25"/>
    <protectedRange algorithmName="SHA-512" hashValue="SOYoXHnsd8H3JMwtnN8n0SDMvJLW8NUH3c7N9U/C2WTm7adtKrHc9Rw5AhcK1dwRMld7kJZ5o3zpwjKqrnC6rw==" saltValue="9sV1nF7wJ5XLhLyfByHakQ==" spinCount="100000" sqref="B188" name="Intervalo1_14_23"/>
    <protectedRange algorithmName="SHA-512" hashValue="SOYoXHnsd8H3JMwtnN8n0SDMvJLW8NUH3c7N9U/C2WTm7adtKrHc9Rw5AhcK1dwRMld7kJZ5o3zpwjKqrnC6rw==" saltValue="9sV1nF7wJ5XLhLyfByHakQ==" spinCount="100000" sqref="B189:B191" name="Intervalo1_26_26"/>
    <protectedRange algorithmName="SHA-512" hashValue="pYqvGp4vyeT51Cm34fl1Id+3laNBAeXZ4xCJQzRXtltNVGl551VlmJarAj+OLsj74RRcLroUKfyp8dsMep+krw==" saltValue="4tagR5G1Xs5zqOyVLn3ZaQ==" spinCount="100000" sqref="B192" name="Intervalo1_27_18"/>
    <protectedRange algorithmName="SHA-512" hashValue="pYqvGp4vyeT51Cm34fl1Id+3laNBAeXZ4xCJQzRXtltNVGl551VlmJarAj+OLsj74RRcLroUKfyp8dsMep+krw==" saltValue="4tagR5G1Xs5zqOyVLn3ZaQ==" spinCount="100000" sqref="B193" name="Intervalo1_27_19"/>
    <protectedRange algorithmName="SHA-512" hashValue="BIECXXLQTeZJOx05FhxNMY6bX0FG7L8BpAjO3Hk073tMf1ubRNMfSRBsBwOVM9WAG5vzoeJK9zi73lb6vrANVA==" saltValue="YhRx49mkr4bYm3ZTPTnjcg==" spinCount="100000" sqref="B194" name="Intervalo1_71"/>
    <protectedRange algorithmName="SHA-512" hashValue="BIECXXLQTeZJOx05FhxNMY6bX0FG7L8BpAjO3Hk073tMf1ubRNMfSRBsBwOVM9WAG5vzoeJK9zi73lb6vrANVA==" saltValue="YhRx49mkr4bYm3ZTPTnjcg==" spinCount="100000" sqref="B195" name="Intervalo1_72"/>
    <protectedRange algorithmName="SHA-512" hashValue="pYqvGp4vyeT51Cm34fl1Id+3laNBAeXZ4xCJQzRXtltNVGl551VlmJarAj+OLsj74RRcLroUKfyp8dsMep+krw==" saltValue="4tagR5G1Xs5zqOyVLn3ZaQ==" spinCount="100000" sqref="B196" name="Intervalo1_13_13"/>
    <protectedRange algorithmName="SHA-512" hashValue="BIECXXLQTeZJOx05FhxNMY6bX0FG7L8BpAjO3Hk073tMf1ubRNMfSRBsBwOVM9WAG5vzoeJK9zi73lb6vrANVA==" saltValue="YhRx49mkr4bYm3ZTPTnjcg==" spinCount="100000" sqref="B197:B198" name="Intervalo1_73"/>
    <protectedRange algorithmName="SHA-512" hashValue="BIECXXLQTeZJOx05FhxNMY6bX0FG7L8BpAjO3Hk073tMf1ubRNMfSRBsBwOVM9WAG5vzoeJK9zi73lb6vrANVA==" saltValue="YhRx49mkr4bYm3ZTPTnjcg==" spinCount="100000" sqref="B200" name="Intervalo1_74"/>
    <protectedRange algorithmName="SHA-512" hashValue="pYqvGp4vyeT51Cm34fl1Id+3laNBAeXZ4xCJQzRXtltNVGl551VlmJarAj+OLsj74RRcLroUKfyp8dsMep+krw==" saltValue="4tagR5G1Xs5zqOyVLn3ZaQ==" spinCount="100000" sqref="B201" name="Intervalo1_25_2"/>
    <protectedRange algorithmName="SHA-512" hashValue="SOYoXHnsd8H3JMwtnN8n0SDMvJLW8NUH3c7N9U/C2WTm7adtKrHc9Rw5AhcK1dwRMld7kJZ5o3zpwjKqrnC6rw==" saltValue="9sV1nF7wJ5XLhLyfByHakQ==" spinCount="100000" sqref="B199" name="Intervalo1_26_27"/>
    <protectedRange algorithmName="SHA-512" hashValue="BIECXXLQTeZJOx05FhxNMY6bX0FG7L8BpAjO3Hk073tMf1ubRNMfSRBsBwOVM9WAG5vzoeJK9zi73lb6vrANVA==" saltValue="YhRx49mkr4bYm3ZTPTnjcg==" spinCount="100000" sqref="B203" name="Intervalo1_75"/>
    <protectedRange algorithmName="SHA-512" hashValue="SOYoXHnsd8H3JMwtnN8n0SDMvJLW8NUH3c7N9U/C2WTm7adtKrHc9Rw5AhcK1dwRMld7kJZ5o3zpwjKqrnC6rw==" saltValue="9sV1nF7wJ5XLhLyfByHakQ==" spinCount="100000" sqref="B202" name="Intervalo1_26_28"/>
    <protectedRange algorithmName="SHA-512" hashValue="BIECXXLQTeZJOx05FhxNMY6bX0FG7L8BpAjO3Hk073tMf1ubRNMfSRBsBwOVM9WAG5vzoeJK9zi73lb6vrANVA==" saltValue="YhRx49mkr4bYm3ZTPTnjcg==" spinCount="100000" sqref="B204:B205" name="Intervalo1_76"/>
    <protectedRange algorithmName="SHA-512" hashValue="BIECXXLQTeZJOx05FhxNMY6bX0FG7L8BpAjO3Hk073tMf1ubRNMfSRBsBwOVM9WAG5vzoeJK9zi73lb6vrANVA==" saltValue="YhRx49mkr4bYm3ZTPTnjcg==" spinCount="100000" sqref="B206:B208" name="Intervalo1_77"/>
    <protectedRange algorithmName="SHA-512" hashValue="BIECXXLQTeZJOx05FhxNMY6bX0FG7L8BpAjO3Hk073tMf1ubRNMfSRBsBwOVM9WAG5vzoeJK9zi73lb6vrANVA==" saltValue="YhRx49mkr4bYm3ZTPTnjcg==" spinCount="100000" sqref="B209 B211" name="Intervalo1_78"/>
    <protectedRange algorithmName="SHA-512" hashValue="SOYoXHnsd8H3JMwtnN8n0SDMvJLW8NUH3c7N9U/C2WTm7adtKrHc9Rw5AhcK1dwRMld7kJZ5o3zpwjKqrnC6rw==" saltValue="9sV1nF7wJ5XLhLyfByHakQ==" spinCount="100000" sqref="B210" name="Intervalo1_26_29"/>
    <protectedRange algorithmName="SHA-512" hashValue="SOYoXHnsd8H3JMwtnN8n0SDMvJLW8NUH3c7N9U/C2WTm7adtKrHc9Rw5AhcK1dwRMld7kJZ5o3zpwjKqrnC6rw==" saltValue="9sV1nF7wJ5XLhLyfByHakQ==" spinCount="100000" sqref="B212" name="Intervalo1_26_30"/>
    <protectedRange algorithmName="SHA-512" hashValue="BIECXXLQTeZJOx05FhxNMY6bX0FG7L8BpAjO3Hk073tMf1ubRNMfSRBsBwOVM9WAG5vzoeJK9zi73lb6vrANVA==" saltValue="YhRx49mkr4bYm3ZTPTnjcg==" spinCount="100000" sqref="B214" name="Intervalo1_79"/>
    <protectedRange algorithmName="SHA-512" hashValue="SOYoXHnsd8H3JMwtnN8n0SDMvJLW8NUH3c7N9U/C2WTm7adtKrHc9Rw5AhcK1dwRMld7kJZ5o3zpwjKqrnC6rw==" saltValue="9sV1nF7wJ5XLhLyfByHakQ==" spinCount="100000" sqref="B213" name="Intervalo1_26_31"/>
    <protectedRange algorithmName="SHA-512" hashValue="pYqvGp4vyeT51Cm34fl1Id+3laNBAeXZ4xCJQzRXtltNVGl551VlmJarAj+OLsj74RRcLroUKfyp8dsMep+krw==" saltValue="4tagR5G1Xs5zqOyVLn3ZaQ==" spinCount="100000" sqref="B216" name="Intervalo1_1_12"/>
    <protectedRange algorithmName="SHA-512" hashValue="BIECXXLQTeZJOx05FhxNMY6bX0FG7L8BpAjO3Hk073tMf1ubRNMfSRBsBwOVM9WAG5vzoeJK9zi73lb6vrANVA==" saltValue="YhRx49mkr4bYm3ZTPTnjcg==" spinCount="100000" sqref="B217:B218" name="Intervalo1_80"/>
    <protectedRange algorithmName="SHA-512" hashValue="SOYoXHnsd8H3JMwtnN8n0SDMvJLW8NUH3c7N9U/C2WTm7adtKrHc9Rw5AhcK1dwRMld7kJZ5o3zpwjKqrnC6rw==" saltValue="9sV1nF7wJ5XLhLyfByHakQ==" spinCount="100000" sqref="B219" name="Intervalo1_26_32"/>
    <protectedRange algorithmName="SHA-512" hashValue="BIECXXLQTeZJOx05FhxNMY6bX0FG7L8BpAjO3Hk073tMf1ubRNMfSRBsBwOVM9WAG5vzoeJK9zi73lb6vrANVA==" saltValue="YhRx49mkr4bYm3ZTPTnjcg==" spinCount="100000" sqref="B223:B224" name="Intervalo1_81"/>
    <protectedRange algorithmName="SHA-512" hashValue="pYqvGp4vyeT51Cm34fl1Id+3laNBAeXZ4xCJQzRXtltNVGl551VlmJarAj+OLsj74RRcLroUKfyp8dsMep+krw==" saltValue="4tagR5G1Xs5zqOyVLn3ZaQ==" spinCount="100000" sqref="B222" name="Intervalo1_8_2"/>
    <protectedRange algorithmName="SHA-512" hashValue="SOYoXHnsd8H3JMwtnN8n0SDMvJLW8NUH3c7N9U/C2WTm7adtKrHc9Rw5AhcK1dwRMld7kJZ5o3zpwjKqrnC6rw==" saltValue="9sV1nF7wJ5XLhLyfByHakQ==" spinCount="100000" sqref="B220:B221" name="Intervalo1_14_24"/>
    <protectedRange algorithmName="SHA-512" hashValue="BIECXXLQTeZJOx05FhxNMY6bX0FG7L8BpAjO3Hk073tMf1ubRNMfSRBsBwOVM9WAG5vzoeJK9zi73lb6vrANVA==" saltValue="YhRx49mkr4bYm3ZTPTnjcg==" spinCount="100000" sqref="B225" name="Intervalo1_82"/>
    <protectedRange algorithmName="SHA-512" hashValue="BIECXXLQTeZJOx05FhxNMY6bX0FG7L8BpAjO3Hk073tMf1ubRNMfSRBsBwOVM9WAG5vzoeJK9zi73lb6vrANVA==" saltValue="YhRx49mkr4bYm3ZTPTnjcg==" spinCount="100000" sqref="B226" name="Intervalo1_83"/>
    <protectedRange algorithmName="SHA-512" hashValue="pYqvGp4vyeT51Cm34fl1Id+3laNBAeXZ4xCJQzRXtltNVGl551VlmJarAj+OLsj74RRcLroUKfyp8dsMep+krw==" saltValue="4tagR5G1Xs5zqOyVLn3ZaQ==" spinCount="100000" sqref="B227" name="Intervalo1_13_14"/>
    <protectedRange algorithmName="SHA-512" hashValue="BIECXXLQTeZJOx05FhxNMY6bX0FG7L8BpAjO3Hk073tMf1ubRNMfSRBsBwOVM9WAG5vzoeJK9zi73lb6vrANVA==" saltValue="YhRx49mkr4bYm3ZTPTnjcg==" spinCount="100000" sqref="B242:B243 B237 B228:B229 B232:B233 B246:B247" name="Intervalo1_84"/>
    <protectedRange algorithmName="SHA-512" hashValue="SOYoXHnsd8H3JMwtnN8n0SDMvJLW8NUH3c7N9U/C2WTm7adtKrHc9Rw5AhcK1dwRMld7kJZ5o3zpwjKqrnC6rw==" saltValue="9sV1nF7wJ5XLhLyfByHakQ==" spinCount="100000" sqref="B234" name="Intervalo1_14_25"/>
    <protectedRange algorithmName="SHA-512" hashValue="pYqvGp4vyeT51Cm34fl1Id+3laNBAeXZ4xCJQzRXtltNVGl551VlmJarAj+OLsj74RRcLroUKfyp8dsMep+krw==" saltValue="4tagR5G1Xs5zqOyVLn3ZaQ==" spinCount="100000" sqref="B238" name="Intervalo1_25_3"/>
    <protectedRange algorithmName="SHA-512" hashValue="SOYoXHnsd8H3JMwtnN8n0SDMvJLW8NUH3c7N9U/C2WTm7adtKrHc9Rw5AhcK1dwRMld7kJZ5o3zpwjKqrnC6rw==" saltValue="9sV1nF7wJ5XLhLyfByHakQ==" spinCount="100000" sqref="B235:B236 B239:B241" name="Intervalo1_26_33"/>
    <protectedRange algorithmName="SHA-512" hashValue="pYqvGp4vyeT51Cm34fl1Id+3laNBAeXZ4xCJQzRXtltNVGl551VlmJarAj+OLsj74RRcLroUKfyp8dsMep+krw==" saltValue="4tagR5G1Xs5zqOyVLn3ZaQ==" spinCount="100000" sqref="B248" name="Intervalo1_27_20"/>
    <protectedRange algorithmName="SHA-512" hashValue="SOYoXHnsd8H3JMwtnN8n0SDMvJLW8NUH3c7N9U/C2WTm7adtKrHc9Rw5AhcK1dwRMld7kJZ5o3zpwjKqrnC6rw==" saltValue="9sV1nF7wJ5XLhLyfByHakQ==" spinCount="100000" sqref="B249" name="Intervalo1_26_34"/>
    <protectedRange algorithmName="SHA-512" hashValue="SOYoXHnsd8H3JMwtnN8n0SDMvJLW8NUH3c7N9U/C2WTm7adtKrHc9Rw5AhcK1dwRMld7kJZ5o3zpwjKqrnC6rw==" saltValue="9sV1nF7wJ5XLhLyfByHakQ==" spinCount="100000" sqref="B250:B253" name="Intervalo1_28_3"/>
    <protectedRange algorithmName="SHA-512" hashValue="BIECXXLQTeZJOx05FhxNMY6bX0FG7L8BpAjO3Hk073tMf1ubRNMfSRBsBwOVM9WAG5vzoeJK9zi73lb6vrANVA==" saltValue="YhRx49mkr4bYm3ZTPTnjcg==" spinCount="100000" sqref="B255:B256 B263:B264 B267 B275:B276 B287 B282" name="Intervalo1_85"/>
    <protectedRange algorithmName="SHA-512" hashValue="pYqvGp4vyeT51Cm34fl1Id+3laNBAeXZ4xCJQzRXtltNVGl551VlmJarAj+OLsj74RRcLroUKfyp8dsMep+krw==" saltValue="4tagR5G1Xs5zqOyVLn3ZaQ==" spinCount="100000" sqref="B272:B273 B277:B278" name="Intervalo1_1_13"/>
    <protectedRange algorithmName="SHA-512" hashValue="pYqvGp4vyeT51Cm34fl1Id+3laNBAeXZ4xCJQzRXtltNVGl551VlmJarAj+OLsj74RRcLroUKfyp8dsMep+krw==" saltValue="4tagR5G1Xs5zqOyVLn3ZaQ==" spinCount="100000" sqref="B266" name="Intervalo1_8_3"/>
    <protectedRange algorithmName="SHA-512" hashValue="SOYoXHnsd8H3JMwtnN8n0SDMvJLW8NUH3c7N9U/C2WTm7adtKrHc9Rw5AhcK1dwRMld7kJZ5o3zpwjKqrnC6rw==" saltValue="9sV1nF7wJ5XLhLyfByHakQ==" spinCount="100000" sqref="B258:B259 B265" name="Intervalo1_1_7_6"/>
    <protectedRange algorithmName="SHA-512" hashValue="SOYoXHnsd8H3JMwtnN8n0SDMvJLW8NUH3c7N9U/C2WTm7adtKrHc9Rw5AhcK1dwRMld7kJZ5o3zpwjKqrnC6rw==" saltValue="9sV1nF7wJ5XLhLyfByHakQ==" spinCount="100000" sqref="B260:B262" name="Intervalo1_14_26"/>
    <protectedRange algorithmName="SHA-512" hashValue="SOYoXHnsd8H3JMwtnN8n0SDMvJLW8NUH3c7N9U/C2WTm7adtKrHc9Rw5AhcK1dwRMld7kJZ5o3zpwjKqrnC6rw==" saltValue="9sV1nF7wJ5XLhLyfByHakQ==" spinCount="100000" sqref="B254 B257 B268" name="Intervalo1_26_35"/>
    <protectedRange algorithmName="SHA-512" hashValue="pYqvGp4vyeT51Cm34fl1Id+3laNBAeXZ4xCJQzRXtltNVGl551VlmJarAj+OLsj74RRcLroUKfyp8dsMep+krw==" saltValue="4tagR5G1Xs5zqOyVLn3ZaQ==" spinCount="100000" sqref="B274" name="Intervalo1_27_21"/>
    <protectedRange algorithmName="SHA-512" hashValue="BIECXXLQTeZJOx05FhxNMY6bX0FG7L8BpAjO3Hk073tMf1ubRNMfSRBsBwOVM9WAG5vzoeJK9zi73lb6vrANVA==" saltValue="YhRx49mkr4bYm3ZTPTnjcg==" spinCount="100000" sqref="B286 B300:B303 B284 B313:B314 B307 B290 B294:B296" name="Intervalo1_86"/>
    <protectedRange algorithmName="SHA-512" hashValue="pYqvGp4vyeT51Cm34fl1Id+3laNBAeXZ4xCJQzRXtltNVGl551VlmJarAj+OLsj74RRcLroUKfyp8dsMep+krw==" saltValue="4tagR5G1Xs5zqOyVLn3ZaQ==" spinCount="100000" sqref="B288:B289" name="Intervalo1_13_15"/>
    <protectedRange algorithmName="SHA-512" hashValue="SOYoXHnsd8H3JMwtnN8n0SDMvJLW8NUH3c7N9U/C2WTm7adtKrHc9Rw5AhcK1dwRMld7kJZ5o3zpwjKqrnC6rw==" saltValue="9sV1nF7wJ5XLhLyfByHakQ==" spinCount="100000" sqref="B283 B285 B297:B299" name="Intervalo1_14_27"/>
    <protectedRange algorithmName="SHA-512" hashValue="BIECXXLQTeZJOx05FhxNMY6bX0FG7L8BpAjO3Hk073tMf1ubRNMfSRBsBwOVM9WAG5vzoeJK9zi73lb6vrANVA==" saltValue="YhRx49mkr4bYm3ZTPTnjcg==" spinCount="100000" sqref="B308:B309" name="Intervalo1_87"/>
    <protectedRange algorithmName="SHA-512" hashValue="SOYoXHnsd8H3JMwtnN8n0SDMvJLW8NUH3c7N9U/C2WTm7adtKrHc9Rw5AhcK1dwRMld7kJZ5o3zpwjKqrnC6rw==" saltValue="9sV1nF7wJ5XLhLyfByHakQ==" spinCount="100000" sqref="B304" name="Intervalo1_1_7_7"/>
    <protectedRange algorithmName="SHA-512" hashValue="SOYoXHnsd8H3JMwtnN8n0SDMvJLW8NUH3c7N9U/C2WTm7adtKrHc9Rw5AhcK1dwRMld7kJZ5o3zpwjKqrnC6rw==" saltValue="9sV1nF7wJ5XLhLyfByHakQ==" spinCount="100000" sqref="B305:B306" name="Intervalo1_14_28"/>
    <protectedRange algorithmName="SHA-512" hashValue="BIECXXLQTeZJOx05FhxNMY6bX0FG7L8BpAjO3Hk073tMf1ubRNMfSRBsBwOVM9WAG5vzoeJK9zi73lb6vrANVA==" saltValue="YhRx49mkr4bYm3ZTPTnjcg==" spinCount="100000" sqref="B310 B315:B316" name="Intervalo1_88"/>
    <protectedRange algorithmName="SHA-512" hashValue="SOYoXHnsd8H3JMwtnN8n0SDMvJLW8NUH3c7N9U/C2WTm7adtKrHc9Rw5AhcK1dwRMld7kJZ5o3zpwjKqrnC6rw==" saltValue="9sV1nF7wJ5XLhLyfByHakQ==" spinCount="100000" sqref="B311:B312" name="Intervalo1_14_29"/>
    <protectedRange algorithmName="SHA-512" hashValue="BIECXXLQTeZJOx05FhxNMY6bX0FG7L8BpAjO3Hk073tMf1ubRNMfSRBsBwOVM9WAG5vzoeJK9zi73lb6vrANVA==" saltValue="YhRx49mkr4bYm3ZTPTnjcg==" spinCount="100000" sqref="B215" name="Intervalo1_89"/>
    <protectedRange algorithmName="SHA-512" hashValue="sQdaJro8J67/AnMFJRr1C7pGr9rfyYjS1P4zS2YmLP+4mgVtSIuj/TuOyV7JDljSzzWzNsjbn7WRHaQud5EcYQ==" saltValue="dH8+dZXwqdmJz259YSaYDQ==" spinCount="100000" sqref="B3" name="Intervalo2_2_2"/>
    <protectedRange algorithmName="SHA-512" hashValue="sQdaJro8J67/AnMFJRr1C7pGr9rfyYjS1P4zS2YmLP+4mgVtSIuj/TuOyV7JDljSzzWzNsjbn7WRHaQud5EcYQ==" saltValue="dH8+dZXwqdmJz259YSaYDQ==" spinCount="100000" sqref="B8" name="Intervalo2_2_3"/>
    <protectedRange algorithmName="SHA-512" hashValue="sQdaJro8J67/AnMFJRr1C7pGr9rfyYjS1P4zS2YmLP+4mgVtSIuj/TuOyV7JDljSzzWzNsjbn7WRHaQud5EcYQ==" saltValue="dH8+dZXwqdmJz259YSaYDQ==" spinCount="100000" sqref="B18:B19" name="Intervalo2_2_4"/>
    <protectedRange algorithmName="SHA-512" hashValue="sQdaJro8J67/AnMFJRr1C7pGr9rfyYjS1P4zS2YmLP+4mgVtSIuj/TuOyV7JDljSzzWzNsjbn7WRHaQud5EcYQ==" saltValue="dH8+dZXwqdmJz259YSaYDQ==" spinCount="100000" sqref="B53:B56" name="Intervalo2_2_5"/>
    <protectedRange algorithmName="SHA-512" hashValue="sQdaJro8J67/AnMFJRr1C7pGr9rfyYjS1P4zS2YmLP+4mgVtSIuj/TuOyV7JDljSzzWzNsjbn7WRHaQud5EcYQ==" saltValue="dH8+dZXwqdmJz259YSaYDQ==" spinCount="100000" sqref="B71" name="Intervalo2_2_6"/>
    <protectedRange algorithmName="SHA-512" hashValue="sQdaJro8J67/AnMFJRr1C7pGr9rfyYjS1P4zS2YmLP+4mgVtSIuj/TuOyV7JDljSzzWzNsjbn7WRHaQud5EcYQ==" saltValue="dH8+dZXwqdmJz259YSaYDQ==" spinCount="100000" sqref="B88" name="Intervalo2_2_7"/>
    <protectedRange algorithmName="SHA-512" hashValue="sQdaJro8J67/AnMFJRr1C7pGr9rfyYjS1P4zS2YmLP+4mgVtSIuj/TuOyV7JDljSzzWzNsjbn7WRHaQud5EcYQ==" saltValue="dH8+dZXwqdmJz259YSaYDQ==" spinCount="100000" sqref="B120:B121" name="Intervalo2_2_8"/>
    <protectedRange algorithmName="SHA-512" hashValue="sQdaJro8J67/AnMFJRr1C7pGr9rfyYjS1P4zS2YmLP+4mgVtSIuj/TuOyV7JDljSzzWzNsjbn7WRHaQud5EcYQ==" saltValue="dH8+dZXwqdmJz259YSaYDQ==" spinCount="100000" sqref="B125" name="Intervalo2_2_9"/>
    <protectedRange algorithmName="SHA-512" hashValue="sQdaJro8J67/AnMFJRr1C7pGr9rfyYjS1P4zS2YmLP+4mgVtSIuj/TuOyV7JDljSzzWzNsjbn7WRHaQud5EcYQ==" saltValue="dH8+dZXwqdmJz259YSaYDQ==" spinCount="100000" sqref="B141" name="Intervalo2_2_10"/>
    <protectedRange algorithmName="SHA-512" hashValue="sQdaJro8J67/AnMFJRr1C7pGr9rfyYjS1P4zS2YmLP+4mgVtSIuj/TuOyV7JDljSzzWzNsjbn7WRHaQud5EcYQ==" saltValue="dH8+dZXwqdmJz259YSaYDQ==" spinCount="100000" sqref="B155:B156" name="Intervalo2_2_11"/>
    <protectedRange algorithmName="SHA-512" hashValue="sQdaJro8J67/AnMFJRr1C7pGr9rfyYjS1P4zS2YmLP+4mgVtSIuj/TuOyV7JDljSzzWzNsjbn7WRHaQud5EcYQ==" saltValue="dH8+dZXwqdmJz259YSaYDQ==" spinCount="100000" sqref="B170" name="Intervalo2_2_12"/>
    <protectedRange algorithmName="SHA-512" hashValue="sQdaJro8J67/AnMFJRr1C7pGr9rfyYjS1P4zS2YmLP+4mgVtSIuj/TuOyV7JDljSzzWzNsjbn7WRHaQud5EcYQ==" saltValue="dH8+dZXwqdmJz259YSaYDQ==" spinCount="100000" sqref="B177:B178" name="Intervalo2_2_13"/>
    <protectedRange algorithmName="SHA-512" hashValue="sQdaJro8J67/AnMFJRr1C7pGr9rfyYjS1P4zS2YmLP+4mgVtSIuj/TuOyV7JDljSzzWzNsjbn7WRHaQud5EcYQ==" saltValue="dH8+dZXwqdmJz259YSaYDQ==" spinCount="100000" sqref="B230:B231" name="Intervalo2_2_14"/>
    <protectedRange algorithmName="SHA-512" hashValue="sQdaJro8J67/AnMFJRr1C7pGr9rfyYjS1P4zS2YmLP+4mgVtSIuj/TuOyV7JDljSzzWzNsjbn7WRHaQud5EcYQ==" saltValue="dH8+dZXwqdmJz259YSaYDQ==" spinCount="100000" sqref="B244:B245" name="Intervalo2_2_15"/>
    <protectedRange algorithmName="SHA-512" hashValue="sQdaJro8J67/AnMFJRr1C7pGr9rfyYjS1P4zS2YmLP+4mgVtSIuj/TuOyV7JDljSzzWzNsjbn7WRHaQud5EcYQ==" saltValue="dH8+dZXwqdmJz259YSaYDQ==" spinCount="100000" sqref="B269:B271" name="Intervalo2_2_16"/>
    <protectedRange algorithmName="SHA-512" hashValue="sQdaJro8J67/AnMFJRr1C7pGr9rfyYjS1P4zS2YmLP+4mgVtSIuj/TuOyV7JDljSzzWzNsjbn7WRHaQud5EcYQ==" saltValue="dH8+dZXwqdmJz259YSaYDQ==" spinCount="100000" sqref="B279:B281" name="Intervalo2_2_17"/>
    <protectedRange algorithmName="SHA-512" hashValue="sQdaJro8J67/AnMFJRr1C7pGr9rfyYjS1P4zS2YmLP+4mgVtSIuj/TuOyV7JDljSzzWzNsjbn7WRHaQud5EcYQ==" saltValue="dH8+dZXwqdmJz259YSaYDQ==" spinCount="100000" sqref="B291:B293" name="Intervalo2_2_18"/>
    <protectedRange algorithmName="SHA-512" hashValue="BIECXXLQTeZJOx05FhxNMY6bX0FG7L8BpAjO3Hk073tMf1ubRNMfSRBsBwOVM9WAG5vzoeJK9zi73lb6vrANVA==" saltValue="YhRx49mkr4bYm3ZTPTnjcg==" spinCount="100000" sqref="C301 C308" name="Intervalo1"/>
    <protectedRange algorithmName="SHA-512" hashValue="BIECXXLQTeZJOx05FhxNMY6bX0FG7L8BpAjO3Hk073tMf1ubRNMfSRBsBwOVM9WAG5vzoeJK9zi73lb6vrANVA==" saltValue="YhRx49mkr4bYm3ZTPTnjcg==" spinCount="100000" sqref="C60:C62 C91:C102 C104:C107 C70 C110:C112 C129 C137:C138 C153:C154 C162:C163 C168 C165 C67 C140 C79:C86 C39:C48 C159:C160 C5:C7 C135 C117:C119 C146:C151 C72:C77 C122:C124 C126:C127 C142:C143 C157" name="Intervalo1_24"/>
    <protectedRange algorithmName="SHA-512" hashValue="pYqvGp4vyeT51Cm34fl1Id+3laNBAeXZ4xCJQzRXtltNVGl551VlmJarAj+OLsj74RRcLroUKfyp8dsMep+krw==" saltValue="4tagR5G1Xs5zqOyVLn3ZaQ==" spinCount="100000" sqref="C57:C59 C109 C115:C116 C152 C161 C164 C130:C132" name="Intervalo1_1_3"/>
    <protectedRange algorithmName="SHA-512" hashValue="SOYoXHnsd8H3JMwtnN8n0SDMvJLW8NUH3c7N9U/C2WTm7adtKrHc9Rw5AhcK1dwRMld7kJZ5o3zpwjKqrnC6rw==" saltValue="9sV1nF7wJ5XLhLyfByHakQ==" spinCount="100000" sqref="C87 C108 C133:C134" name="Intervalo1_7_2"/>
    <protectedRange algorithmName="SHA-512" hashValue="SOYoXHnsd8H3JMwtnN8n0SDMvJLW8NUH3c7N9U/C2WTm7adtKrHc9Rw5AhcK1dwRMld7kJZ5o3zpwjKqrnC6rw==" saltValue="9sV1nF7wJ5XLhLyfByHakQ==" spinCount="100000" sqref="C63 C103 C136" name="Intervalo1_9_7"/>
    <protectedRange algorithmName="SHA-512" hashValue="pYqvGp4vyeT51Cm34fl1Id+3laNBAeXZ4xCJQzRXtltNVGl551VlmJarAj+OLsj74RRcLroUKfyp8dsMep+krw==" saltValue="4tagR5G1Xs5zqOyVLn3ZaQ==" spinCount="100000" sqref="C49 C68:C69 C78 C139 C144:C145 C158 C64:C66 C35 C51" name="Intervalo1_13_4"/>
    <protectedRange algorithmName="SHA-512" hashValue="SOYoXHnsd8H3JMwtnN8n0SDMvJLW8NUH3c7N9U/C2WTm7adtKrHc9Rw5AhcK1dwRMld7kJZ5o3zpwjKqrnC6rw==" saltValue="9sV1nF7wJ5XLhLyfByHakQ==" spinCount="100000" sqref="C166:C167 C169" name="Intervalo1_1_7_1"/>
    <protectedRange algorithmName="SHA-512" hashValue="SOYoXHnsd8H3JMwtnN8n0SDMvJLW8NUH3c7N9U/C2WTm7adtKrHc9Rw5AhcK1dwRMld7kJZ5o3zpwjKqrnC6rw==" saltValue="9sV1nF7wJ5XLhLyfByHakQ==" spinCount="100000" sqref="C113:C114" name="Intervalo1_2_3_1"/>
    <protectedRange algorithmName="SHA-512" hashValue="BIECXXLQTeZJOx05FhxNMY6bX0FG7L8BpAjO3Hk073tMf1ubRNMfSRBsBwOVM9WAG5vzoeJK9zi73lb6vrANVA==" saltValue="YhRx49mkr4bYm3ZTPTnjcg==" spinCount="100000" sqref="C13" name="Intervalo1_5_3_1"/>
    <protectedRange algorithmName="SHA-512" hashValue="SOYoXHnsd8H3JMwtnN8n0SDMvJLW8NUH3c7N9U/C2WTm7adtKrHc9Rw5AhcK1dwRMld7kJZ5o3zpwjKqrnC6rw==" saltValue="9sV1nF7wJ5XLhLyfByHakQ==" spinCount="100000" sqref="C52 C9:C12 C89:C90 C128 C14:C17 C50 C4 C20:C34 C36" name="Intervalo1_14_8"/>
    <protectedRange algorithmName="SHA-512" hashValue="BIECXXLQTeZJOx05FhxNMY6bX0FG7L8BpAjO3Hk073tMf1ubRNMfSRBsBwOVM9WAG5vzoeJK9zi73lb6vrANVA==" saltValue="YhRx49mkr4bYm3ZTPTnjcg==" spinCount="100000" sqref="C171" name="Intervalo1_25"/>
    <protectedRange algorithmName="SHA-512" hashValue="SOYoXHnsd8H3JMwtnN8n0SDMvJLW8NUH3c7N9U/C2WTm7adtKrHc9Rw5AhcK1dwRMld7kJZ5o3zpwjKqrnC6rw==" saltValue="9sV1nF7wJ5XLhLyfByHakQ==" spinCount="100000" sqref="C172:C174" name="Intervalo1_14_9"/>
    <protectedRange algorithmName="SHA-512" hashValue="BIECXXLQTeZJOx05FhxNMY6bX0FG7L8BpAjO3Hk073tMf1ubRNMfSRBsBwOVM9WAG5vzoeJK9zi73lb6vrANVA==" saltValue="YhRx49mkr4bYm3ZTPTnjcg==" spinCount="100000" sqref="C179:C181" name="Intervalo1_29"/>
    <protectedRange algorithmName="SHA-512" hashValue="BIECXXLQTeZJOx05FhxNMY6bX0FG7L8BpAjO3Hk073tMf1ubRNMfSRBsBwOVM9WAG5vzoeJK9zi73lb6vrANVA==" saltValue="YhRx49mkr4bYm3ZTPTnjcg==" spinCount="100000" sqref="C182" name="Intervalo1_30"/>
    <protectedRange algorithmName="SHA-512" hashValue="pYqvGp4vyeT51Cm34fl1Id+3laNBAeXZ4xCJQzRXtltNVGl551VlmJarAj+OLsj74RRcLroUKfyp8dsMep+krw==" saltValue="4tagR5G1Xs5zqOyVLn3ZaQ==" spinCount="100000" sqref="C185:C187" name="Intervalo1_1_4"/>
    <protectedRange algorithmName="SHA-512" hashValue="SOYoXHnsd8H3JMwtnN8n0SDMvJLW8NUH3c7N9U/C2WTm7adtKrHc9Rw5AhcK1dwRMld7kJZ5o3zpwjKqrnC6rw==" saltValue="9sV1nF7wJ5XLhLyfByHakQ==" spinCount="100000" sqref="C183:C184" name="Intervalo1_26_8"/>
    <protectedRange algorithmName="SHA-512" hashValue="SOYoXHnsd8H3JMwtnN8n0SDMvJLW8NUH3c7N9U/C2WTm7adtKrHc9Rw5AhcK1dwRMld7kJZ5o3zpwjKqrnC6rw==" saltValue="9sV1nF7wJ5XLhLyfByHakQ==" spinCount="100000" sqref="C188" name="Intervalo1_14_10"/>
    <protectedRange algorithmName="SHA-512" hashValue="SOYoXHnsd8H3JMwtnN8n0SDMvJLW8NUH3c7N9U/C2WTm7adtKrHc9Rw5AhcK1dwRMld7kJZ5o3zpwjKqrnC6rw==" saltValue="9sV1nF7wJ5XLhLyfByHakQ==" spinCount="100000" sqref="C189 C191" name="Intervalo1_26_9"/>
    <protectedRange algorithmName="SHA-512" hashValue="pYqvGp4vyeT51Cm34fl1Id+3laNBAeXZ4xCJQzRXtltNVGl551VlmJarAj+OLsj74RRcLroUKfyp8dsMep+krw==" saltValue="4tagR5G1Xs5zqOyVLn3ZaQ==" spinCount="100000" sqref="C192" name="Intervalo1_27_6"/>
    <protectedRange algorithmName="SHA-512" hashValue="pYqvGp4vyeT51Cm34fl1Id+3laNBAeXZ4xCJQzRXtltNVGl551VlmJarAj+OLsj74RRcLroUKfyp8dsMep+krw==" saltValue="4tagR5G1Xs5zqOyVLn3ZaQ==" spinCount="100000" sqref="C193" name="Intervalo1_27_7"/>
    <protectedRange algorithmName="SHA-512" hashValue="BIECXXLQTeZJOx05FhxNMY6bX0FG7L8BpAjO3Hk073tMf1ubRNMfSRBsBwOVM9WAG5vzoeJK9zi73lb6vrANVA==" saltValue="YhRx49mkr4bYm3ZTPTnjcg==" spinCount="100000" sqref="C194" name="Intervalo1_31"/>
    <protectedRange algorithmName="SHA-512" hashValue="BIECXXLQTeZJOx05FhxNMY6bX0FG7L8BpAjO3Hk073tMf1ubRNMfSRBsBwOVM9WAG5vzoeJK9zi73lb6vrANVA==" saltValue="YhRx49mkr4bYm3ZTPTnjcg==" spinCount="100000" sqref="C195" name="Intervalo1_32"/>
    <protectedRange algorithmName="SHA-512" hashValue="pYqvGp4vyeT51Cm34fl1Id+3laNBAeXZ4xCJQzRXtltNVGl551VlmJarAj+OLsj74RRcLroUKfyp8dsMep+krw==" saltValue="4tagR5G1Xs5zqOyVLn3ZaQ==" spinCount="100000" sqref="C196" name="Intervalo1_13_5"/>
    <protectedRange algorithmName="SHA-512" hashValue="BIECXXLQTeZJOx05FhxNMY6bX0FG7L8BpAjO3Hk073tMf1ubRNMfSRBsBwOVM9WAG5vzoeJK9zi73lb6vrANVA==" saltValue="YhRx49mkr4bYm3ZTPTnjcg==" spinCount="100000" sqref="C197:C227" name="Intervalo1_33"/>
    <protectedRange algorithmName="SHA-512" hashValue="BIECXXLQTeZJOx05FhxNMY6bX0FG7L8BpAjO3Hk073tMf1ubRNMfSRBsBwOVM9WAG5vzoeJK9zi73lb6vrANVA==" saltValue="YhRx49mkr4bYm3ZTPTnjcg==" spinCount="100000" sqref="C242:C243 C237 C228:C229 C232:C233 C246:C247" name="Intervalo1_42"/>
    <protectedRange algorithmName="SHA-512" hashValue="SOYoXHnsd8H3JMwtnN8n0SDMvJLW8NUH3c7N9U/C2WTm7adtKrHc9Rw5AhcK1dwRMld7kJZ5o3zpwjKqrnC6rw==" saltValue="9sV1nF7wJ5XLhLyfByHakQ==" spinCount="100000" sqref="C234" name="Intervalo1_14_11"/>
    <protectedRange algorithmName="SHA-512" hashValue="pYqvGp4vyeT51Cm34fl1Id+3laNBAeXZ4xCJQzRXtltNVGl551VlmJarAj+OLsj74RRcLroUKfyp8dsMep+krw==" saltValue="4tagR5G1Xs5zqOyVLn3ZaQ==" spinCount="100000" sqref="C238" name="Intervalo1_25_1"/>
    <protectedRange algorithmName="SHA-512" hashValue="SOYoXHnsd8H3JMwtnN8n0SDMvJLW8NUH3c7N9U/C2WTm7adtKrHc9Rw5AhcK1dwRMld7kJZ5o3zpwjKqrnC6rw==" saltValue="9sV1nF7wJ5XLhLyfByHakQ==" spinCount="100000" sqref="C235:C236 C239:C241" name="Intervalo1_26_16"/>
    <protectedRange algorithmName="SHA-512" hashValue="pYqvGp4vyeT51Cm34fl1Id+3laNBAeXZ4xCJQzRXtltNVGl551VlmJarAj+OLsj74RRcLroUKfyp8dsMep+krw==" saltValue="4tagR5G1Xs5zqOyVLn3ZaQ==" spinCount="100000" sqref="C248" name="Intervalo1_27_10"/>
    <protectedRange algorithmName="SHA-512" hashValue="SOYoXHnsd8H3JMwtnN8n0SDMvJLW8NUH3c7N9U/C2WTm7adtKrHc9Rw5AhcK1dwRMld7kJZ5o3zpwjKqrnC6rw==" saltValue="9sV1nF7wJ5XLhLyfByHakQ==" spinCount="100000" sqref="C249" name="Intervalo1_26_17"/>
    <protectedRange algorithmName="SHA-512" hashValue="SOYoXHnsd8H3JMwtnN8n0SDMvJLW8NUH3c7N9U/C2WTm7adtKrHc9Rw5AhcK1dwRMld7kJZ5o3zpwjKqrnC6rw==" saltValue="9sV1nF7wJ5XLhLyfByHakQ==" spinCount="100000" sqref="C250:C253" name="Intervalo1_28_1"/>
    <protectedRange algorithmName="SHA-512" hashValue="BIECXXLQTeZJOx05FhxNMY6bX0FG7L8BpAjO3Hk073tMf1ubRNMfSRBsBwOVM9WAG5vzoeJK9zi73lb6vrANVA==" saltValue="YhRx49mkr4bYm3ZTPTnjcg==" spinCount="100000" sqref="C255:C256 C263:C264 C266:C267 C276 C287 C282" name="Intervalo1_43"/>
    <protectedRange algorithmName="SHA-512" hashValue="pYqvGp4vyeT51Cm34fl1Id+3laNBAeXZ4xCJQzRXtltNVGl551VlmJarAj+OLsj74RRcLroUKfyp8dsMep+krw==" saltValue="4tagR5G1Xs5zqOyVLn3ZaQ==" spinCount="100000" sqref="C272:C273 C275 C277:C278" name="Intervalo1_1_6"/>
    <protectedRange algorithmName="SHA-512" hashValue="SOYoXHnsd8H3JMwtnN8n0SDMvJLW8NUH3c7N9U/C2WTm7adtKrHc9Rw5AhcK1dwRMld7kJZ5o3zpwjKqrnC6rw==" saltValue="9sV1nF7wJ5XLhLyfByHakQ==" spinCount="100000" sqref="C258:C259 C265" name="Intervalo1_1_7_2"/>
    <protectedRange algorithmName="SHA-512" hashValue="SOYoXHnsd8H3JMwtnN8n0SDMvJLW8NUH3c7N9U/C2WTm7adtKrHc9Rw5AhcK1dwRMld7kJZ5o3zpwjKqrnC6rw==" saltValue="9sV1nF7wJ5XLhLyfByHakQ==" spinCount="100000" sqref="C260:C262" name="Intervalo1_14_12"/>
    <protectedRange algorithmName="SHA-512" hashValue="SOYoXHnsd8H3JMwtnN8n0SDMvJLW8NUH3c7N9U/C2WTm7adtKrHc9Rw5AhcK1dwRMld7kJZ5o3zpwjKqrnC6rw==" saltValue="9sV1nF7wJ5XLhLyfByHakQ==" spinCount="100000" sqref="C254 C257 C268" name="Intervalo1_26_18"/>
    <protectedRange algorithmName="SHA-512" hashValue="pYqvGp4vyeT51Cm34fl1Id+3laNBAeXZ4xCJQzRXtltNVGl551VlmJarAj+OLsj74RRcLroUKfyp8dsMep+krw==" saltValue="4tagR5G1Xs5zqOyVLn3ZaQ==" spinCount="100000" sqref="C274" name="Intervalo1_27_11"/>
    <protectedRange algorithmName="SHA-512" hashValue="BIECXXLQTeZJOx05FhxNMY6bX0FG7L8BpAjO3Hk073tMf1ubRNMfSRBsBwOVM9WAG5vzoeJK9zi73lb6vrANVA==" saltValue="YhRx49mkr4bYm3ZTPTnjcg==" spinCount="100000" sqref="C286 C300 C284 C307 C313:C314 C290 C294:C296 C302:C303" name="Intervalo1_44"/>
    <protectedRange algorithmName="SHA-512" hashValue="pYqvGp4vyeT51Cm34fl1Id+3laNBAeXZ4xCJQzRXtltNVGl551VlmJarAj+OLsj74RRcLroUKfyp8dsMep+krw==" saltValue="4tagR5G1Xs5zqOyVLn3ZaQ==" spinCount="100000" sqref="C288:C289" name="Intervalo1_13_7"/>
    <protectedRange algorithmName="SHA-512" hashValue="SOYoXHnsd8H3JMwtnN8n0SDMvJLW8NUH3c7N9U/C2WTm7adtKrHc9Rw5AhcK1dwRMld7kJZ5o3zpwjKqrnC6rw==" saltValue="9sV1nF7wJ5XLhLyfByHakQ==" spinCount="100000" sqref="C283 C285 C297:C299" name="Intervalo1_14_13"/>
    <protectedRange algorithmName="SHA-512" hashValue="BIECXXLQTeZJOx05FhxNMY6bX0FG7L8BpAjO3Hk073tMf1ubRNMfSRBsBwOVM9WAG5vzoeJK9zi73lb6vrANVA==" saltValue="YhRx49mkr4bYm3ZTPTnjcg==" spinCount="100000" sqref="C309" name="Intervalo1_45"/>
    <protectedRange algorithmName="SHA-512" hashValue="SOYoXHnsd8H3JMwtnN8n0SDMvJLW8NUH3c7N9U/C2WTm7adtKrHc9Rw5AhcK1dwRMld7kJZ5o3zpwjKqrnC6rw==" saltValue="9sV1nF7wJ5XLhLyfByHakQ==" spinCount="100000" sqref="C304" name="Intervalo1_1_7_3"/>
    <protectedRange algorithmName="SHA-512" hashValue="SOYoXHnsd8H3JMwtnN8n0SDMvJLW8NUH3c7N9U/C2WTm7adtKrHc9Rw5AhcK1dwRMld7kJZ5o3zpwjKqrnC6rw==" saltValue="9sV1nF7wJ5XLhLyfByHakQ==" spinCount="100000" sqref="C305:C306" name="Intervalo1_14_14"/>
    <protectedRange algorithmName="SHA-512" hashValue="BIECXXLQTeZJOx05FhxNMY6bX0FG7L8BpAjO3Hk073tMf1ubRNMfSRBsBwOVM9WAG5vzoeJK9zi73lb6vrANVA==" saltValue="YhRx49mkr4bYm3ZTPTnjcg==" spinCount="100000" sqref="C310 C316" name="Intervalo1_46"/>
    <protectedRange algorithmName="SHA-512" hashValue="SOYoXHnsd8H3JMwtnN8n0SDMvJLW8NUH3c7N9U/C2WTm7adtKrHc9Rw5AhcK1dwRMld7kJZ5o3zpwjKqrnC6rw==" saltValue="9sV1nF7wJ5XLhLyfByHakQ==" spinCount="100000" sqref="C315" name="Intervalo1_7_3"/>
    <protectedRange algorithmName="SHA-512" hashValue="SOYoXHnsd8H3JMwtnN8n0SDMvJLW8NUH3c7N9U/C2WTm7adtKrHc9Rw5AhcK1dwRMld7kJZ5o3zpwjKqrnC6rw==" saltValue="9sV1nF7wJ5XLhLyfByHakQ==" spinCount="100000" sqref="C311:C312" name="Intervalo1_14_15"/>
    <protectedRange algorithmName="SHA-512" hashValue="BIECXXLQTeZJOx05FhxNMY6bX0FG7L8BpAjO3Hk073tMf1ubRNMfSRBsBwOVM9WAG5vzoeJK9zi73lb6vrANVA==" saltValue="YhRx49mkr4bYm3ZTPTnjcg==" spinCount="100000" sqref="C37:C38" name="Intervalo1_90"/>
    <protectedRange algorithmName="SHA-512" hashValue="pYqvGp4vyeT51Cm34fl1Id+3laNBAeXZ4xCJQzRXtltNVGl551VlmJarAj+OLsj74RRcLroUKfyp8dsMep+krw==" saltValue="4tagR5G1Xs5zqOyVLn3ZaQ==" spinCount="100000" sqref="C190" name="Intervalo1_13_18"/>
    <protectedRange algorithmName="SHA-512" hashValue="sQdaJro8J67/AnMFJRr1C7pGr9rfyYjS1P4zS2YmLP+4mgVtSIuj/TuOyV7JDljSzzWzNsjbn7WRHaQud5EcYQ==" saltValue="dH8+dZXwqdmJz259YSaYDQ==" spinCount="100000" sqref="C3" name="Intervalo2_1_3"/>
    <protectedRange algorithmName="SHA-512" hashValue="sQdaJro8J67/AnMFJRr1C7pGr9rfyYjS1P4zS2YmLP+4mgVtSIuj/TuOyV7JDljSzzWzNsjbn7WRHaQud5EcYQ==" saltValue="dH8+dZXwqdmJz259YSaYDQ==" spinCount="100000" sqref="C8" name="Intervalo2_1_4"/>
    <protectedRange algorithmName="SHA-512" hashValue="sQdaJro8J67/AnMFJRr1C7pGr9rfyYjS1P4zS2YmLP+4mgVtSIuj/TuOyV7JDljSzzWzNsjbn7WRHaQud5EcYQ==" saltValue="dH8+dZXwqdmJz259YSaYDQ==" spinCount="100000" sqref="C18:C19" name="Intervalo2_1_5"/>
    <protectedRange algorithmName="SHA-512" hashValue="sQdaJro8J67/AnMFJRr1C7pGr9rfyYjS1P4zS2YmLP+4mgVtSIuj/TuOyV7JDljSzzWzNsjbn7WRHaQud5EcYQ==" saltValue="dH8+dZXwqdmJz259YSaYDQ==" spinCount="100000" sqref="C53:C56" name="Intervalo2_1_6"/>
    <protectedRange algorithmName="SHA-512" hashValue="sQdaJro8J67/AnMFJRr1C7pGr9rfyYjS1P4zS2YmLP+4mgVtSIuj/TuOyV7JDljSzzWzNsjbn7WRHaQud5EcYQ==" saltValue="dH8+dZXwqdmJz259YSaYDQ==" spinCount="100000" sqref="C71" name="Intervalo2_1_7"/>
    <protectedRange algorithmName="SHA-512" hashValue="sQdaJro8J67/AnMFJRr1C7pGr9rfyYjS1P4zS2YmLP+4mgVtSIuj/TuOyV7JDljSzzWzNsjbn7WRHaQud5EcYQ==" saltValue="dH8+dZXwqdmJz259YSaYDQ==" spinCount="100000" sqref="C88" name="Intervalo2_1_8"/>
    <protectedRange algorithmName="SHA-512" hashValue="sQdaJro8J67/AnMFJRr1C7pGr9rfyYjS1P4zS2YmLP+4mgVtSIuj/TuOyV7JDljSzzWzNsjbn7WRHaQud5EcYQ==" saltValue="dH8+dZXwqdmJz259YSaYDQ==" spinCount="100000" sqref="C120:C121" name="Intervalo2_1_9"/>
    <protectedRange algorithmName="SHA-512" hashValue="sQdaJro8J67/AnMFJRr1C7pGr9rfyYjS1P4zS2YmLP+4mgVtSIuj/TuOyV7JDljSzzWzNsjbn7WRHaQud5EcYQ==" saltValue="dH8+dZXwqdmJz259YSaYDQ==" spinCount="100000" sqref="C125" name="Intervalo2_1_10"/>
    <protectedRange algorithmName="SHA-512" hashValue="sQdaJro8J67/AnMFJRr1C7pGr9rfyYjS1P4zS2YmLP+4mgVtSIuj/TuOyV7JDljSzzWzNsjbn7WRHaQud5EcYQ==" saltValue="dH8+dZXwqdmJz259YSaYDQ==" spinCount="100000" sqref="C141" name="Intervalo2_1_11"/>
    <protectedRange algorithmName="SHA-512" hashValue="sQdaJro8J67/AnMFJRr1C7pGr9rfyYjS1P4zS2YmLP+4mgVtSIuj/TuOyV7JDljSzzWzNsjbn7WRHaQud5EcYQ==" saltValue="dH8+dZXwqdmJz259YSaYDQ==" spinCount="100000" sqref="C155:C156" name="Intervalo2_1_12"/>
    <protectedRange algorithmName="SHA-512" hashValue="sQdaJro8J67/AnMFJRr1C7pGr9rfyYjS1P4zS2YmLP+4mgVtSIuj/TuOyV7JDljSzzWzNsjbn7WRHaQud5EcYQ==" saltValue="dH8+dZXwqdmJz259YSaYDQ==" spinCount="100000" sqref="C170" name="Intervalo2_1_13"/>
    <protectedRange algorithmName="SHA-512" hashValue="sQdaJro8J67/AnMFJRr1C7pGr9rfyYjS1P4zS2YmLP+4mgVtSIuj/TuOyV7JDljSzzWzNsjbn7WRHaQud5EcYQ==" saltValue="dH8+dZXwqdmJz259YSaYDQ==" spinCount="100000" sqref="C177:C178" name="Intervalo2_1_14"/>
    <protectedRange algorithmName="SHA-512" hashValue="sQdaJro8J67/AnMFJRr1C7pGr9rfyYjS1P4zS2YmLP+4mgVtSIuj/TuOyV7JDljSzzWzNsjbn7WRHaQud5EcYQ==" saltValue="dH8+dZXwqdmJz259YSaYDQ==" spinCount="100000" sqref="C230:C231" name="Intervalo2_1_15"/>
    <protectedRange algorithmName="SHA-512" hashValue="sQdaJro8J67/AnMFJRr1C7pGr9rfyYjS1P4zS2YmLP+4mgVtSIuj/TuOyV7JDljSzzWzNsjbn7WRHaQud5EcYQ==" saltValue="dH8+dZXwqdmJz259YSaYDQ==" spinCount="100000" sqref="C244:C245" name="Intervalo2_1_16"/>
    <protectedRange algorithmName="SHA-512" hashValue="sQdaJro8J67/AnMFJRr1C7pGr9rfyYjS1P4zS2YmLP+4mgVtSIuj/TuOyV7JDljSzzWzNsjbn7WRHaQud5EcYQ==" saltValue="dH8+dZXwqdmJz259YSaYDQ==" spinCount="100000" sqref="C269:C271" name="Intervalo2_1_17"/>
    <protectedRange algorithmName="SHA-512" hashValue="sQdaJro8J67/AnMFJRr1C7pGr9rfyYjS1P4zS2YmLP+4mgVtSIuj/TuOyV7JDljSzzWzNsjbn7WRHaQud5EcYQ==" saltValue="dH8+dZXwqdmJz259YSaYDQ==" spinCount="100000" sqref="C279:C281" name="Intervalo2_1_18"/>
    <protectedRange algorithmName="SHA-512" hashValue="sQdaJro8J67/AnMFJRr1C7pGr9rfyYjS1P4zS2YmLP+4mgVtSIuj/TuOyV7JDljSzzWzNsjbn7WRHaQud5EcYQ==" saltValue="dH8+dZXwqdmJz259YSaYDQ==" spinCount="100000" sqref="C291:C293" name="Intervalo2_1_19"/>
    <protectedRange algorithmName="SHA-512" hashValue="SOYoXHnsd8H3JMwtnN8n0SDMvJLW8NUH3c7N9U/C2WTm7adtKrHc9Rw5AhcK1dwRMld7kJZ5o3zpwjKqrnC6rw==" saltValue="9sV1nF7wJ5XLhLyfByHakQ==" spinCount="100000" sqref="C175" name="Intervalo1_14_9_1"/>
    <protectedRange algorithmName="SHA-512" hashValue="SOYoXHnsd8H3JMwtnN8n0SDMvJLW8NUH3c7N9U/C2WTm7adtKrHc9Rw5AhcK1dwRMld7kJZ5o3zpwjKqrnC6rw==" saltValue="9sV1nF7wJ5XLhLyfByHakQ==" spinCount="100000" sqref="C176" name="Intervalo1_9_20_1"/>
    <protectedRange algorithmName="SHA-512" hashValue="BIECXXLQTeZJOx05FhxNMY6bX0FG7L8BpAjO3Hk073tMf1ubRNMfSRBsBwOVM9WAG5vzoeJK9zi73lb6vrANVA==" saltValue="YhRx49mkr4bYm3ZTPTnjcg==" spinCount="100000" sqref="D246:D247 D209 D211 D220:D226 D242:D243 D237 D228:D229 D255:D256 D263:D264 D267 D272 D276 D302:D303 D294:D296 D309:D310 D286:D288 D284 D282 D307 D290 D313:D316 D214:D216 D232:D233" name="Intervalo1_1"/>
    <protectedRange algorithmName="SHA-512" hashValue="BIECXXLQTeZJOx05FhxNMY6bX0FG7L8BpAjO3Hk073tMf1ubRNMfSRBsBwOVM9WAG5vzoeJK9zi73lb6vrANVA==" saltValue="YhRx49mkr4bYm3ZTPTnjcg==" spinCount="100000" sqref="D57:D62 D83 D92:D94 D99:D101 D104:D107 D70 D79:D81 D109:D114 D129 D154 D162:D163 D168 D165 D39 D85:D87 D41:D47 D159:D160 D5:D6 D142:D151 D157 D133:D135 D117:D119 D137:D140 D72:D77 D122:D124 D126:D127" name="Intervalo1_90_1"/>
    <protectedRange algorithmName="SHA-512" hashValue="pYqvGp4vyeT51Cm34fl1Id+3laNBAeXZ4xCJQzRXtltNVGl551VlmJarAj+OLsj74RRcLroUKfyp8dsMep+krw==" saltValue="4tagR5G1Xs5zqOyVLn3ZaQ==" spinCount="100000" sqref="D82 D91 D95:D96 D115:D116 D152 D161 D164 D130:D132" name="Intervalo1_1_14"/>
    <protectedRange algorithmName="SHA-512" hashValue="SOYoXHnsd8H3JMwtnN8n0SDMvJLW8NUH3c7N9U/C2WTm7adtKrHc9Rw5AhcK1dwRMld7kJZ5o3zpwjKqrnC6rw==" saltValue="9sV1nF7wJ5XLhLyfByHakQ==" spinCount="100000" sqref="D40" name="Intervalo1_1_1_1"/>
    <protectedRange algorithmName="SHA-512" hashValue="SOYoXHnsd8H3JMwtnN8n0SDMvJLW8NUH3c7N9U/C2WTm7adtKrHc9Rw5AhcK1dwRMld7kJZ5o3zpwjKqrnC6rw==" saltValue="9sV1nF7wJ5XLhLyfByHakQ==" spinCount="100000" sqref="D84 D108 D7" name="Intervalo1_7_6"/>
    <protectedRange algorithmName="SHA-512" hashValue="SOYoXHnsd8H3JMwtnN8n0SDMvJLW8NUH3c7N9U/C2WTm7adtKrHc9Rw5AhcK1dwRMld7kJZ5o3zpwjKqrnC6rw==" saltValue="9sV1nF7wJ5XLhLyfByHakQ==" spinCount="100000" sqref="D63 D97:D98 D102:D103 D136 D153" name="Intervalo1_9_22"/>
    <protectedRange algorithmName="SHA-512" hashValue="pYqvGp4vyeT51Cm34fl1Id+3laNBAeXZ4xCJQzRXtltNVGl551VlmJarAj+OLsj74RRcLroUKfyp8dsMep+krw==" saltValue="4tagR5G1Xs5zqOyVLn3ZaQ==" spinCount="100000" sqref="D35 D49 D64:D69 D78 D89:D90 D51 D12 D158" name="Intervalo1_13_16"/>
    <protectedRange algorithmName="SHA-512" hashValue="SOYoXHnsd8H3JMwtnN8n0SDMvJLW8NUH3c7N9U/C2WTm7adtKrHc9Rw5AhcK1dwRMld7kJZ5o3zpwjKqrnC6rw==" saltValue="9sV1nF7wJ5XLhLyfByHakQ==" spinCount="100000" sqref="D301 D166:D167 D169 D308 D37:D38 D190" name="Intervalo1_1_7_8"/>
    <protectedRange algorithmName="SHA-512" hashValue="BIECXXLQTeZJOx05FhxNMY6bX0FG7L8BpAjO3Hk073tMf1ubRNMfSRBsBwOVM9WAG5vzoeJK9zi73lb6vrANVA==" saltValue="YhRx49mkr4bYm3ZTPTnjcg==" spinCount="100000" sqref="D13" name="Intervalo1_5_3_3"/>
    <protectedRange algorithmName="SHA-512" hashValue="SOYoXHnsd8H3JMwtnN8n0SDMvJLW8NUH3c7N9U/C2WTm7adtKrHc9Rw5AhcK1dwRMld7kJZ5o3zpwjKqrnC6rw==" saltValue="9sV1nF7wJ5XLhLyfByHakQ==" spinCount="100000" sqref="D52 D9:D11 D128 D14:D17 D50 D4 D20:D34 D36" name="Intervalo1_14_30"/>
    <protectedRange algorithmName="SHA-512" hashValue="sQdaJro8J67/AnMFJRr1C7pGr9rfyYjS1P4zS2YmLP+4mgVtSIuj/TuOyV7JDljSzzWzNsjbn7WRHaQud5EcYQ==" saltValue="dH8+dZXwqdmJz259YSaYDQ==" spinCount="100000" sqref="D48" name="Intervalo2"/>
    <protectedRange algorithmName="SHA-512" hashValue="SOYoXHnsd8H3JMwtnN8n0SDMvJLW8NUH3c7N9U/C2WTm7adtKrHc9Rw5AhcK1dwRMld7kJZ5o3zpwjKqrnC6rw==" saltValue="9sV1nF7wJ5XLhLyfByHakQ==" spinCount="100000" sqref="D171" name="Intervalo1_7_7"/>
    <protectedRange algorithmName="SHA-512" hashValue="SOYoXHnsd8H3JMwtnN8n0SDMvJLW8NUH3c7N9U/C2WTm7adtKrHc9Rw5AhcK1dwRMld7kJZ5o3zpwjKqrnC6rw==" saltValue="9sV1nF7wJ5XLhLyfByHakQ==" spinCount="100000" sqref="D172:D175" name="Intervalo1_14_31"/>
    <protectedRange algorithmName="SHA-512" hashValue="BIECXXLQTeZJOx05FhxNMY6bX0FG7L8BpAjO3Hk073tMf1ubRNMfSRBsBwOVM9WAG5vzoeJK9zi73lb6vrANVA==" saltValue="YhRx49mkr4bYm3ZTPTnjcg==" spinCount="100000" sqref="D179:D181" name="Intervalo1_91"/>
    <protectedRange algorithmName="SHA-512" hashValue="SOYoXHnsd8H3JMwtnN8n0SDMvJLW8NUH3c7N9U/C2WTm7adtKrHc9Rw5AhcK1dwRMld7kJZ5o3zpwjKqrnC6rw==" saltValue="9sV1nF7wJ5XLhLyfByHakQ==" spinCount="100000" sqref="D176" name="Intervalo1_9_23"/>
    <protectedRange algorithmName="SHA-512" hashValue="BIECXXLQTeZJOx05FhxNMY6bX0FG7L8BpAjO3Hk073tMf1ubRNMfSRBsBwOVM9WAG5vzoeJK9zi73lb6vrANVA==" saltValue="YhRx49mkr4bYm3ZTPTnjcg==" spinCount="100000" sqref="D182 D185" name="Intervalo1_92"/>
    <protectedRange algorithmName="SHA-512" hashValue="SOYoXHnsd8H3JMwtnN8n0SDMvJLW8NUH3c7N9U/C2WTm7adtKrHc9Rw5AhcK1dwRMld7kJZ5o3zpwjKqrnC6rw==" saltValue="9sV1nF7wJ5XLhLyfByHakQ==" spinCount="100000" sqref="D183:D184" name="Intervalo1_9_24"/>
    <protectedRange algorithmName="SHA-512" hashValue="pYqvGp4vyeT51Cm34fl1Id+3laNBAeXZ4xCJQzRXtltNVGl551VlmJarAj+OLsj74RRcLroUKfyp8dsMep+krw==" saltValue="4tagR5G1Xs5zqOyVLn3ZaQ==" spinCount="100000" sqref="D186:D187" name="Intervalo1_13_17"/>
    <protectedRange algorithmName="SHA-512" hashValue="pYqvGp4vyeT51Cm34fl1Id+3laNBAeXZ4xCJQzRXtltNVGl551VlmJarAj+OLsj74RRcLroUKfyp8dsMep+krw==" saltValue="4tagR5G1Xs5zqOyVLn3ZaQ==" spinCount="100000" sqref="D189 D191" name="Intervalo1_13_18_1"/>
    <protectedRange algorithmName="SHA-512" hashValue="SOYoXHnsd8H3JMwtnN8n0SDMvJLW8NUH3c7N9U/C2WTm7adtKrHc9Rw5AhcK1dwRMld7kJZ5o3zpwjKqrnC6rw==" saltValue="9sV1nF7wJ5XLhLyfByHakQ==" spinCount="100000" sqref="D188" name="Intervalo1_14_32"/>
    <protectedRange algorithmName="SHA-512" hashValue="BIECXXLQTeZJOx05FhxNMY6bX0FG7L8BpAjO3Hk073tMf1ubRNMfSRBsBwOVM9WAG5vzoeJK9zi73lb6vrANVA==" saltValue="YhRx49mkr4bYm3ZTPTnjcg==" spinCount="100000" sqref="D192" name="Intervalo1_93"/>
    <protectedRange algorithmName="SHA-512" hashValue="pYqvGp4vyeT51Cm34fl1Id+3laNBAeXZ4xCJQzRXtltNVGl551VlmJarAj+OLsj74RRcLroUKfyp8dsMep+krw==" saltValue="4tagR5G1Xs5zqOyVLn3ZaQ==" spinCount="100000" sqref="D193" name="Intervalo1_27_22"/>
    <protectedRange algorithmName="SHA-512" hashValue="BIECXXLQTeZJOx05FhxNMY6bX0FG7L8BpAjO3Hk073tMf1ubRNMfSRBsBwOVM9WAG5vzoeJK9zi73lb6vrANVA==" saltValue="YhRx49mkr4bYm3ZTPTnjcg==" spinCount="100000" sqref="D194" name="Intervalo1_94"/>
    <protectedRange algorithmName="SHA-512" hashValue="BIECXXLQTeZJOx05FhxNMY6bX0FG7L8BpAjO3Hk073tMf1ubRNMfSRBsBwOVM9WAG5vzoeJK9zi73lb6vrANVA==" saltValue="YhRx49mkr4bYm3ZTPTnjcg==" spinCount="100000" sqref="D195" name="Intervalo1_95"/>
    <protectedRange algorithmName="SHA-512" hashValue="pYqvGp4vyeT51Cm34fl1Id+3laNBAeXZ4xCJQzRXtltNVGl551VlmJarAj+OLsj74RRcLroUKfyp8dsMep+krw==" saltValue="4tagR5G1Xs5zqOyVLn3ZaQ==" spinCount="100000" sqref="D196" name="Intervalo1_13_19"/>
    <protectedRange algorithmName="SHA-512" hashValue="BIECXXLQTeZJOx05FhxNMY6bX0FG7L8BpAjO3Hk073tMf1ubRNMfSRBsBwOVM9WAG5vzoeJK9zi73lb6vrANVA==" saltValue="YhRx49mkr4bYm3ZTPTnjcg==" spinCount="100000" sqref="D197:D198" name="Intervalo1_96"/>
    <protectedRange algorithmName="SHA-512" hashValue="SOYoXHnsd8H3JMwtnN8n0SDMvJLW8NUH3c7N9U/C2WTm7adtKrHc9Rw5AhcK1dwRMld7kJZ5o3zpwjKqrnC6rw==" saltValue="9sV1nF7wJ5XLhLyfByHakQ==" spinCount="100000" sqref="D199" name="Intervalo1_9_25"/>
    <protectedRange algorithmName="SHA-512" hashValue="pYqvGp4vyeT51Cm34fl1Id+3laNBAeXZ4xCJQzRXtltNVGl551VlmJarAj+OLsj74RRcLroUKfyp8dsMep+krw==" saltValue="4tagR5G1Xs5zqOyVLn3ZaQ==" spinCount="100000" sqref="D200:D201" name="Intervalo1_27_23"/>
    <protectedRange algorithmName="SHA-512" hashValue="BIECXXLQTeZJOx05FhxNMY6bX0FG7L8BpAjO3Hk073tMf1ubRNMfSRBsBwOVM9WAG5vzoeJK9zi73lb6vrANVA==" saltValue="YhRx49mkr4bYm3ZTPTnjcg==" spinCount="100000" sqref="D203" name="Intervalo1_97"/>
    <protectedRange algorithmName="SHA-512" hashValue="SOYoXHnsd8H3JMwtnN8n0SDMvJLW8NUH3c7N9U/C2WTm7adtKrHc9Rw5AhcK1dwRMld7kJZ5o3zpwjKqrnC6rw==" saltValue="9sV1nF7wJ5XLhLyfByHakQ==" spinCount="100000" sqref="D202" name="Intervalo1_1_7_9"/>
    <protectedRange algorithmName="SHA-512" hashValue="BIECXXLQTeZJOx05FhxNMY6bX0FG7L8BpAjO3Hk073tMf1ubRNMfSRBsBwOVM9WAG5vzoeJK9zi73lb6vrANVA==" saltValue="YhRx49mkr4bYm3ZTPTnjcg==" spinCount="100000" sqref="D204:D205" name="Intervalo1_98"/>
    <protectedRange algorithmName="SHA-512" hashValue="BIECXXLQTeZJOx05FhxNMY6bX0FG7L8BpAjO3Hk073tMf1ubRNMfSRBsBwOVM9WAG5vzoeJK9zi73lb6vrANVA==" saltValue="YhRx49mkr4bYm3ZTPTnjcg==" spinCount="100000" sqref="D206:D208" name="Intervalo1_99"/>
    <protectedRange algorithmName="SHA-512" hashValue="SOYoXHnsd8H3JMwtnN8n0SDMvJLW8NUH3c7N9U/C2WTm7adtKrHc9Rw5AhcK1dwRMld7kJZ5o3zpwjKqrnC6rw==" saltValue="9sV1nF7wJ5XLhLyfByHakQ==" spinCount="100000" sqref="D210" name="Intervalo1_9_26"/>
    <protectedRange algorithmName="SHA-512" hashValue="pYqvGp4vyeT51Cm34fl1Id+3laNBAeXZ4xCJQzRXtltNVGl551VlmJarAj+OLsj74RRcLroUKfyp8dsMep+krw==" saltValue="4tagR5G1Xs5zqOyVLn3ZaQ==" spinCount="100000" sqref="D212" name="Intervalo1_13_20"/>
    <protectedRange algorithmName="SHA-512" hashValue="SOYoXHnsd8H3JMwtnN8n0SDMvJLW8NUH3c7N9U/C2WTm7adtKrHc9Rw5AhcK1dwRMld7kJZ5o3zpwjKqrnC6rw==" saltValue="9sV1nF7wJ5XLhLyfByHakQ==" spinCount="100000" sqref="D213" name="Intervalo1_26_36"/>
    <protectedRange algorithmName="SHA-512" hashValue="pYqvGp4vyeT51Cm34fl1Id+3laNBAeXZ4xCJQzRXtltNVGl551VlmJarAj+OLsj74RRcLroUKfyp8dsMep+krw==" saltValue="4tagR5G1Xs5zqOyVLn3ZaQ==" spinCount="100000" sqref="D217:D218" name="Intervalo1_25_4"/>
    <protectedRange algorithmName="SHA-512" hashValue="SOYoXHnsd8H3JMwtnN8n0SDMvJLW8NUH3c7N9U/C2WTm7adtKrHc9Rw5AhcK1dwRMld7kJZ5o3zpwjKqrnC6rw==" saltValue="9sV1nF7wJ5XLhLyfByHakQ==" spinCount="100000" sqref="D219" name="Intervalo1_9_27"/>
    <protectedRange algorithmName="SHA-512" hashValue="pYqvGp4vyeT51Cm34fl1Id+3laNBAeXZ4xCJQzRXtltNVGl551VlmJarAj+OLsj74RRcLroUKfyp8dsMep+krw==" saltValue="4tagR5G1Xs5zqOyVLn3ZaQ==" spinCount="100000" sqref="D227" name="Intervalo1_8_5"/>
    <protectedRange algorithmName="SHA-512" hashValue="SOYoXHnsd8H3JMwtnN8n0SDMvJLW8NUH3c7N9U/C2WTm7adtKrHc9Rw5AhcK1dwRMld7kJZ5o3zpwjKqrnC6rw==" saltValue="9sV1nF7wJ5XLhLyfByHakQ==" spinCount="100000" sqref="D234" name="Intervalo1_14_33"/>
    <protectedRange algorithmName="SHA-512" hashValue="pYqvGp4vyeT51Cm34fl1Id+3laNBAeXZ4xCJQzRXtltNVGl551VlmJarAj+OLsj74RRcLroUKfyp8dsMep+krw==" saltValue="4tagR5G1Xs5zqOyVLn3ZaQ==" spinCount="100000" sqref="D238" name="Intervalo1_25_5"/>
    <protectedRange algorithmName="SHA-512" hashValue="SOYoXHnsd8H3JMwtnN8n0SDMvJLW8NUH3c7N9U/C2WTm7adtKrHc9Rw5AhcK1dwRMld7kJZ5o3zpwjKqrnC6rw==" saltValue="9sV1nF7wJ5XLhLyfByHakQ==" spinCount="100000" sqref="D235:D236 D239:D241" name="Intervalo1_26_37"/>
    <protectedRange algorithmName="SHA-512" hashValue="pYqvGp4vyeT51Cm34fl1Id+3laNBAeXZ4xCJQzRXtltNVGl551VlmJarAj+OLsj74RRcLroUKfyp8dsMep+krw==" saltValue="4tagR5G1Xs5zqOyVLn3ZaQ==" spinCount="100000" sqref="D248" name="Intervalo1_27_24"/>
    <protectedRange algorithmName="SHA-512" hashValue="SOYoXHnsd8H3JMwtnN8n0SDMvJLW8NUH3c7N9U/C2WTm7adtKrHc9Rw5AhcK1dwRMld7kJZ5o3zpwjKqrnC6rw==" saltValue="9sV1nF7wJ5XLhLyfByHakQ==" spinCount="100000" sqref="D249" name="Intervalo1_26_38"/>
    <protectedRange algorithmName="SHA-512" hashValue="SOYoXHnsd8H3JMwtnN8n0SDMvJLW8NUH3c7N9U/C2WTm7adtKrHc9Rw5AhcK1dwRMld7kJZ5o3zpwjKqrnC6rw==" saltValue="9sV1nF7wJ5XLhLyfByHakQ==" spinCount="100000" sqref="D250:D253" name="Intervalo1_28_4"/>
    <protectedRange algorithmName="SHA-512" hashValue="pYqvGp4vyeT51Cm34fl1Id+3laNBAeXZ4xCJQzRXtltNVGl551VlmJarAj+OLsj74RRcLroUKfyp8dsMep+krw==" saltValue="4tagR5G1Xs5zqOyVLn3ZaQ==" spinCount="100000" sqref="D273 D275 D277:D278" name="Intervalo1_1_15"/>
    <protectedRange algorithmName="SHA-512" hashValue="SOYoXHnsd8H3JMwtnN8n0SDMvJLW8NUH3c7N9U/C2WTm7adtKrHc9Rw5AhcK1dwRMld7kJZ5o3zpwjKqrnC6rw==" saltValue="9sV1nF7wJ5XLhLyfByHakQ==" spinCount="100000" sqref="D254 D257" name="Intervalo1_9_28"/>
    <protectedRange algorithmName="SHA-512" hashValue="pYqvGp4vyeT51Cm34fl1Id+3laNBAeXZ4xCJQzRXtltNVGl551VlmJarAj+OLsj74RRcLroUKfyp8dsMep+krw==" saltValue="4tagR5G1Xs5zqOyVLn3ZaQ==" spinCount="100000" sqref="D266 D268" name="Intervalo1_13_21"/>
    <protectedRange algorithmName="SHA-512" hashValue="SOYoXHnsd8H3JMwtnN8n0SDMvJLW8NUH3c7N9U/C2WTm7adtKrHc9Rw5AhcK1dwRMld7kJZ5o3zpwjKqrnC6rw==" saltValue="9sV1nF7wJ5XLhLyfByHakQ==" spinCount="100000" sqref="D258:D259 D265" name="Intervalo1_1_7_10"/>
    <protectedRange algorithmName="SHA-512" hashValue="SOYoXHnsd8H3JMwtnN8n0SDMvJLW8NUH3c7N9U/C2WTm7adtKrHc9Rw5AhcK1dwRMld7kJZ5o3zpwjKqrnC6rw==" saltValue="9sV1nF7wJ5XLhLyfByHakQ==" spinCount="100000" sqref="D260:D262" name="Intervalo1_14_34"/>
    <protectedRange algorithmName="SHA-512" hashValue="pYqvGp4vyeT51Cm34fl1Id+3laNBAeXZ4xCJQzRXtltNVGl551VlmJarAj+OLsj74RRcLroUKfyp8dsMep+krw==" saltValue="4tagR5G1Xs5zqOyVLn3ZaQ==" spinCount="100000" sqref="D274" name="Intervalo1_27_25"/>
    <protectedRange algorithmName="SHA-512" hashValue="pYqvGp4vyeT51Cm34fl1Id+3laNBAeXZ4xCJQzRXtltNVGl551VlmJarAj+OLsj74RRcLroUKfyp8dsMep+krw==" saltValue="4tagR5G1Xs5zqOyVLn3ZaQ==" spinCount="100000" sqref="D283 D289" name="Intervalo1_13_22"/>
    <protectedRange algorithmName="SHA-512" hashValue="SOYoXHnsd8H3JMwtnN8n0SDMvJLW8NUH3c7N9U/C2WTm7adtKrHc9Rw5AhcK1dwRMld7kJZ5o3zpwjKqrnC6rw==" saltValue="9sV1nF7wJ5XLhLyfByHakQ==" spinCount="100000" sqref="D285 D297:D300" name="Intervalo1_14_35"/>
    <protectedRange algorithmName="SHA-512" hashValue="SOYoXHnsd8H3JMwtnN8n0SDMvJLW8NUH3c7N9U/C2WTm7adtKrHc9Rw5AhcK1dwRMld7kJZ5o3zpwjKqrnC6rw==" saltValue="9sV1nF7wJ5XLhLyfByHakQ==" spinCount="100000" sqref="D304" name="Intervalo1_1_7_11"/>
    <protectedRange algorithmName="SHA-512" hashValue="SOYoXHnsd8H3JMwtnN8n0SDMvJLW8NUH3c7N9U/C2WTm7adtKrHc9Rw5AhcK1dwRMld7kJZ5o3zpwjKqrnC6rw==" saltValue="9sV1nF7wJ5XLhLyfByHakQ==" spinCount="100000" sqref="D305:D306" name="Intervalo1_14_36"/>
    <protectedRange algorithmName="SHA-512" hashValue="SOYoXHnsd8H3JMwtnN8n0SDMvJLW8NUH3c7N9U/C2WTm7adtKrHc9Rw5AhcK1dwRMld7kJZ5o3zpwjKqrnC6rw==" saltValue="9sV1nF7wJ5XLhLyfByHakQ==" spinCount="100000" sqref="D311:D312" name="Intervalo1_14_37"/>
    <protectedRange algorithmName="SHA-512" hashValue="sQdaJro8J67/AnMFJRr1C7pGr9rfyYjS1P4zS2YmLP+4mgVtSIuj/TuOyV7JDljSzzWzNsjbn7WRHaQud5EcYQ==" saltValue="dH8+dZXwqdmJz259YSaYDQ==" spinCount="100000" sqref="D3" name="Intervalo2_3_2"/>
    <protectedRange algorithmName="SHA-512" hashValue="sQdaJro8J67/AnMFJRr1C7pGr9rfyYjS1P4zS2YmLP+4mgVtSIuj/TuOyV7JDljSzzWzNsjbn7WRHaQud5EcYQ==" saltValue="dH8+dZXwqdmJz259YSaYDQ==" spinCount="100000" sqref="D8" name="Intervalo2_3_3"/>
    <protectedRange algorithmName="SHA-512" hashValue="sQdaJro8J67/AnMFJRr1C7pGr9rfyYjS1P4zS2YmLP+4mgVtSIuj/TuOyV7JDljSzzWzNsjbn7WRHaQud5EcYQ==" saltValue="dH8+dZXwqdmJz259YSaYDQ==" spinCount="100000" sqref="D18" name="Intervalo2_3_4"/>
    <protectedRange algorithmName="SHA-512" hashValue="BIECXXLQTeZJOx05FhxNMY6bX0FG7L8BpAjO3Hk073tMf1ubRNMfSRBsBwOVM9WAG5vzoeJK9zi73lb6vrANVA==" saltValue="YhRx49mkr4bYm3ZTPTnjcg==" spinCount="100000" sqref="D19" name="Intervalo1_15_5"/>
    <protectedRange algorithmName="SHA-512" hashValue="sQdaJro8J67/AnMFJRr1C7pGr9rfyYjS1P4zS2YmLP+4mgVtSIuj/TuOyV7JDljSzzWzNsjbn7WRHaQud5EcYQ==" saltValue="dH8+dZXwqdmJz259YSaYDQ==" spinCount="100000" sqref="D56" name="Intervalo2_3_5"/>
    <protectedRange algorithmName="SHA-512" hashValue="BIECXXLQTeZJOx05FhxNMY6bX0FG7L8BpAjO3Hk073tMf1ubRNMfSRBsBwOVM9WAG5vzoeJK9zi73lb6vrANVA==" saltValue="YhRx49mkr4bYm3ZTPTnjcg==" spinCount="100000" sqref="D53:D55" name="Intervalo1_3_1"/>
    <protectedRange algorithmName="SHA-512" hashValue="sQdaJro8J67/AnMFJRr1C7pGr9rfyYjS1P4zS2YmLP+4mgVtSIuj/TuOyV7JDljSzzWzNsjbn7WRHaQud5EcYQ==" saltValue="dH8+dZXwqdmJz259YSaYDQ==" spinCount="100000" sqref="D71" name="Intervalo2_3_6"/>
    <protectedRange algorithmName="SHA-512" hashValue="sQdaJro8J67/AnMFJRr1C7pGr9rfyYjS1P4zS2YmLP+4mgVtSIuj/TuOyV7JDljSzzWzNsjbn7WRHaQud5EcYQ==" saltValue="dH8+dZXwqdmJz259YSaYDQ==" spinCount="100000" sqref="D88" name="Intervalo2_3_7"/>
    <protectedRange algorithmName="SHA-512" hashValue="sQdaJro8J67/AnMFJRr1C7pGr9rfyYjS1P4zS2YmLP+4mgVtSIuj/TuOyV7JDljSzzWzNsjbn7WRHaQud5EcYQ==" saltValue="dH8+dZXwqdmJz259YSaYDQ==" spinCount="100000" sqref="D120" name="Intervalo2_3_8"/>
    <protectedRange algorithmName="SHA-512" hashValue="BIECXXLQTeZJOx05FhxNMY6bX0FG7L8BpAjO3Hk073tMf1ubRNMfSRBsBwOVM9WAG5vzoeJK9zi73lb6vrANVA==" saltValue="YhRx49mkr4bYm3ZTPTnjcg==" spinCount="100000" sqref="D121" name="Intervalo1_15_9"/>
    <protectedRange algorithmName="SHA-512" hashValue="sQdaJro8J67/AnMFJRr1C7pGr9rfyYjS1P4zS2YmLP+4mgVtSIuj/TuOyV7JDljSzzWzNsjbn7WRHaQud5EcYQ==" saltValue="dH8+dZXwqdmJz259YSaYDQ==" spinCount="100000" sqref="D125" name="Intervalo2_3_9"/>
    <protectedRange algorithmName="SHA-512" hashValue="sQdaJro8J67/AnMFJRr1C7pGr9rfyYjS1P4zS2YmLP+4mgVtSIuj/TuOyV7JDljSzzWzNsjbn7WRHaQud5EcYQ==" saltValue="dH8+dZXwqdmJz259YSaYDQ==" spinCount="100000" sqref="D141" name="Intervalo2_3_10"/>
    <protectedRange algorithmName="SHA-512" hashValue="sQdaJro8J67/AnMFJRr1C7pGr9rfyYjS1P4zS2YmLP+4mgVtSIuj/TuOyV7JDljSzzWzNsjbn7WRHaQud5EcYQ==" saltValue="dH8+dZXwqdmJz259YSaYDQ==" spinCount="100000" sqref="D155:D156" name="Intervalo2_3_11"/>
    <protectedRange algorithmName="SHA-512" hashValue="sQdaJro8J67/AnMFJRr1C7pGr9rfyYjS1P4zS2YmLP+4mgVtSIuj/TuOyV7JDljSzzWzNsjbn7WRHaQud5EcYQ==" saltValue="dH8+dZXwqdmJz259YSaYDQ==" spinCount="100000" sqref="D170" name="Intervalo2_3_12"/>
    <protectedRange algorithmName="SHA-512" hashValue="sQdaJro8J67/AnMFJRr1C7pGr9rfyYjS1P4zS2YmLP+4mgVtSIuj/TuOyV7JDljSzzWzNsjbn7WRHaQud5EcYQ==" saltValue="dH8+dZXwqdmJz259YSaYDQ==" spinCount="100000" sqref="D177" name="Intervalo2_3_13"/>
    <protectedRange algorithmName="SHA-512" hashValue="BIECXXLQTeZJOx05FhxNMY6bX0FG7L8BpAjO3Hk073tMf1ubRNMfSRBsBwOVM9WAG5vzoeJK9zi73lb6vrANVA==" saltValue="YhRx49mkr4bYm3ZTPTnjcg==" spinCount="100000" sqref="D178" name="Intervalo1_15_12"/>
    <protectedRange algorithmName="SHA-512" hashValue="sQdaJro8J67/AnMFJRr1C7pGr9rfyYjS1P4zS2YmLP+4mgVtSIuj/TuOyV7JDljSzzWzNsjbn7WRHaQud5EcYQ==" saltValue="dH8+dZXwqdmJz259YSaYDQ==" spinCount="100000" sqref="D230" name="Intervalo2_3_14"/>
    <protectedRange algorithmName="SHA-512" hashValue="BIECXXLQTeZJOx05FhxNMY6bX0FG7L8BpAjO3Hk073tMf1ubRNMfSRBsBwOVM9WAG5vzoeJK9zi73lb6vrANVA==" saltValue="YhRx49mkr4bYm3ZTPTnjcg==" spinCount="100000" sqref="D231" name="Intervalo1_15_13"/>
    <protectedRange algorithmName="SHA-512" hashValue="sQdaJro8J67/AnMFJRr1C7pGr9rfyYjS1P4zS2YmLP+4mgVtSIuj/TuOyV7JDljSzzWzNsjbn7WRHaQud5EcYQ==" saltValue="dH8+dZXwqdmJz259YSaYDQ==" spinCount="100000" sqref="D244" name="Intervalo2_3_15"/>
    <protectedRange algorithmName="SHA-512" hashValue="BIECXXLQTeZJOx05FhxNMY6bX0FG7L8BpAjO3Hk073tMf1ubRNMfSRBsBwOVM9WAG5vzoeJK9zi73lb6vrANVA==" saltValue="YhRx49mkr4bYm3ZTPTnjcg==" spinCount="100000" sqref="D245" name="Intervalo1_15_14"/>
    <protectedRange algorithmName="SHA-512" hashValue="sQdaJro8J67/AnMFJRr1C7pGr9rfyYjS1P4zS2YmLP+4mgVtSIuj/TuOyV7JDljSzzWzNsjbn7WRHaQud5EcYQ==" saltValue="dH8+dZXwqdmJz259YSaYDQ==" spinCount="100000" sqref="D269:D271" name="Intervalo2_3_16"/>
    <protectedRange algorithmName="SHA-512" hashValue="sQdaJro8J67/AnMFJRr1C7pGr9rfyYjS1P4zS2YmLP+4mgVtSIuj/TuOyV7JDljSzzWzNsjbn7WRHaQud5EcYQ==" saltValue="dH8+dZXwqdmJz259YSaYDQ==" spinCount="100000" sqref="D279" name="Intervalo2_3_17"/>
    <protectedRange algorithmName="SHA-512" hashValue="BIECXXLQTeZJOx05FhxNMY6bX0FG7L8BpAjO3Hk073tMf1ubRNMfSRBsBwOVM9WAG5vzoeJK9zi73lb6vrANVA==" saltValue="YhRx49mkr4bYm3ZTPTnjcg==" spinCount="100000" sqref="D280:D281" name="Intervalo1_15_15"/>
    <protectedRange algorithmName="SHA-512" hashValue="sQdaJro8J67/AnMFJRr1C7pGr9rfyYjS1P4zS2YmLP+4mgVtSIuj/TuOyV7JDljSzzWzNsjbn7WRHaQud5EcYQ==" saltValue="dH8+dZXwqdmJz259YSaYDQ==" spinCount="100000" sqref="D292:D293" name="Intervalo2_3_18"/>
    <protectedRange algorithmName="SHA-512" hashValue="BIECXXLQTeZJOx05FhxNMY6bX0FG7L8BpAjO3Hk073tMf1ubRNMfSRBsBwOVM9WAG5vzoeJK9zi73lb6vrANVA==" saltValue="YhRx49mkr4bYm3ZTPTnjcg==" spinCount="100000" sqref="D291" name="Intervalo1_15_16"/>
    <protectedRange algorithmName="SHA-512" hashValue="BIECXXLQTeZJOx05FhxNMY6bX0FG7L8BpAjO3Hk073tMf1ubRNMfSRBsBwOVM9WAG5vzoeJK9zi73lb6vrANVA==" saltValue="YhRx49mkr4bYm3ZTPTnjcg==" spinCount="100000" sqref="E10 E60:E63 E92:E94 E99:E101 E103 E105:E107 E70 E80:E81 E111:E112 E127 E129:E131 E154 E162:E163 E165:E169 E142:E143 E37:E39 E83:E87 E42:E48 E159:E160 E5:E7 E133:E138 E117:E119 E146:E151 E72:E77 E122:E123 E157" name="Intervalo1_48"/>
    <protectedRange algorithmName="SHA-512" hashValue="pYqvGp4vyeT51Cm34fl1Id+3laNBAeXZ4xCJQzRXtltNVGl551VlmJarAj+OLsj74RRcLroUKfyp8dsMep+krw==" saltValue="4tagR5G1Xs5zqOyVLn3ZaQ==" spinCount="100000" sqref="E40:E41 E57:E59 E79 E82 E91 E95:E96 E104 E109 E115:E116 E124 E132 E152 E161 E164 E126" name="Intervalo1_1_8"/>
    <protectedRange algorithmName="SHA-512" hashValue="SOYoXHnsd8H3JMwtnN8n0SDMvJLW8NUH3c7N9U/C2WTm7adtKrHc9Rw5AhcK1dwRMld7kJZ5o3zpwjKqrnC6rw==" saltValue="9sV1nF7wJ5XLhLyfByHakQ==" spinCount="100000" sqref="E108" name="Intervalo1_7_4"/>
    <protectedRange algorithmName="SHA-512" hashValue="SOYoXHnsd8H3JMwtnN8n0SDMvJLW8NUH3c7N9U/C2WTm7adtKrHc9Rw5AhcK1dwRMld7kJZ5o3zpwjKqrnC6rw==" saltValue="9sV1nF7wJ5XLhLyfByHakQ==" spinCount="100000" sqref="E89:E90 E97:E98 E102 E110 E140 E153" name="Intervalo1_9_9"/>
    <protectedRange algorithmName="SHA-512" hashValue="pYqvGp4vyeT51Cm34fl1Id+3laNBAeXZ4xCJQzRXtltNVGl551VlmJarAj+OLsj74RRcLroUKfyp8dsMep+krw==" saltValue="4tagR5G1Xs5zqOyVLn3ZaQ==" spinCount="100000" sqref="E49 E78 E139 E144:E145 E158 E64:E69 E35 E51" name="Intervalo1_13_8"/>
    <protectedRange algorithmName="SHA-512" hashValue="SOYoXHnsd8H3JMwtnN8n0SDMvJLW8NUH3c7N9U/C2WTm7adtKrHc9Rw5AhcK1dwRMld7kJZ5o3zpwjKqrnC6rw==" saltValue="9sV1nF7wJ5XLhLyfByHakQ==" spinCount="100000" sqref="E113:E114" name="Intervalo1_2_3_2"/>
    <protectedRange algorithmName="SHA-512" hashValue="SOYoXHnsd8H3JMwtnN8n0SDMvJLW8NUH3c7N9U/C2WTm7adtKrHc9Rw5AhcK1dwRMld7kJZ5o3zpwjKqrnC6rw==" saltValue="9sV1nF7wJ5XLhLyfByHakQ==" spinCount="100000" sqref="E13" name="Intervalo1_4_3_2"/>
    <protectedRange algorithmName="SHA-512" hashValue="SOYoXHnsd8H3JMwtnN8n0SDMvJLW8NUH3c7N9U/C2WTm7adtKrHc9Rw5AhcK1dwRMld7kJZ5o3zpwjKqrnC6rw==" saltValue="9sV1nF7wJ5XLhLyfByHakQ==" spinCount="100000" sqref="E4 E50 E11:E12 E52 E9 E128 E14:E17 E20:E34 E36" name="Intervalo1_14_16"/>
    <protectedRange algorithmName="SHA-512" hashValue="BIECXXLQTeZJOx05FhxNMY6bX0FG7L8BpAjO3Hk073tMf1ubRNMfSRBsBwOVM9WAG5vzoeJK9zi73lb6vrANVA==" saltValue="YhRx49mkr4bYm3ZTPTnjcg==" spinCount="100000" sqref="E171" name="Intervalo1_49"/>
    <protectedRange algorithmName="SHA-512" hashValue="SOYoXHnsd8H3JMwtnN8n0SDMvJLW8NUH3c7N9U/C2WTm7adtKrHc9Rw5AhcK1dwRMld7kJZ5o3zpwjKqrnC6rw==" saltValue="9sV1nF7wJ5XLhLyfByHakQ==" spinCount="100000" sqref="E172:E174" name="Intervalo1_14_17"/>
    <protectedRange algorithmName="SHA-512" hashValue="BIECXXLQTeZJOx05FhxNMY6bX0FG7L8BpAjO3Hk073tMf1ubRNMfSRBsBwOVM9WAG5vzoeJK9zi73lb6vrANVA==" saltValue="YhRx49mkr4bYm3ZTPTnjcg==" spinCount="100000" sqref="E180:E181" name="Intervalo1_50"/>
    <protectedRange algorithmName="SHA-512" hashValue="SOYoXHnsd8H3JMwtnN8n0SDMvJLW8NUH3c7N9U/C2WTm7adtKrHc9Rw5AhcK1dwRMld7kJZ5o3zpwjKqrnC6rw==" saltValue="9sV1nF7wJ5XLhLyfByHakQ==" spinCount="100000" sqref="E179" name="Intervalo1_9_10"/>
    <protectedRange algorithmName="SHA-512" hashValue="BIECXXLQTeZJOx05FhxNMY6bX0FG7L8BpAjO3Hk073tMf1ubRNMfSRBsBwOVM9WAG5vzoeJK9zi73lb6vrANVA==" saltValue="YhRx49mkr4bYm3ZTPTnjcg==" spinCount="100000" sqref="E185:E187" name="Intervalo1_51"/>
    <protectedRange algorithmName="SHA-512" hashValue="SOYoXHnsd8H3JMwtnN8n0SDMvJLW8NUH3c7N9U/C2WTm7adtKrHc9Rw5AhcK1dwRMld7kJZ5o3zpwjKqrnC6rw==" saltValue="9sV1nF7wJ5XLhLyfByHakQ==" spinCount="100000" sqref="E182" name="Intervalo1_9_11"/>
    <protectedRange algorithmName="SHA-512" hashValue="SOYoXHnsd8H3JMwtnN8n0SDMvJLW8NUH3c7N9U/C2WTm7adtKrHc9Rw5AhcK1dwRMld7kJZ5o3zpwjKqrnC6rw==" saltValue="9sV1nF7wJ5XLhLyfByHakQ==" spinCount="100000" sqref="E183:E184" name="Intervalo1_26_19"/>
    <protectedRange algorithmName="SHA-512" hashValue="SOYoXHnsd8H3JMwtnN8n0SDMvJLW8NUH3c7N9U/C2WTm7adtKrHc9Rw5AhcK1dwRMld7kJZ5o3zpwjKqrnC6rw==" saltValue="9sV1nF7wJ5XLhLyfByHakQ==" spinCount="100000" sqref="E188:E191" name="Intervalo1_9_12_1"/>
    <protectedRange algorithmName="SHA-512" hashValue="pYqvGp4vyeT51Cm34fl1Id+3laNBAeXZ4xCJQzRXtltNVGl551VlmJarAj+OLsj74RRcLroUKfyp8dsMep+krw==" saltValue="4tagR5G1Xs5zqOyVLn3ZaQ==" spinCount="100000" sqref="E192" name="Intervalo1_27_12"/>
    <protectedRange algorithmName="SHA-512" hashValue="pYqvGp4vyeT51Cm34fl1Id+3laNBAeXZ4xCJQzRXtltNVGl551VlmJarAj+OLsj74RRcLroUKfyp8dsMep+krw==" saltValue="4tagR5G1Xs5zqOyVLn3ZaQ==" spinCount="100000" sqref="E193" name="Intervalo1_27_13"/>
    <protectedRange algorithmName="SHA-512" hashValue="BIECXXLQTeZJOx05FhxNMY6bX0FG7L8BpAjO3Hk073tMf1ubRNMfSRBsBwOVM9WAG5vzoeJK9zi73lb6vrANVA==" saltValue="YhRx49mkr4bYm3ZTPTnjcg==" spinCount="100000" sqref="E194" name="Intervalo1_52"/>
    <protectedRange algorithmName="SHA-512" hashValue="BIECXXLQTeZJOx05FhxNMY6bX0FG7L8BpAjO3Hk073tMf1ubRNMfSRBsBwOVM9WAG5vzoeJK9zi73lb6vrANVA==" saltValue="YhRx49mkr4bYm3ZTPTnjcg==" spinCount="100000" sqref="E195" name="Intervalo1_53"/>
    <protectedRange algorithmName="SHA-512" hashValue="pYqvGp4vyeT51Cm34fl1Id+3laNBAeXZ4xCJQzRXtltNVGl551VlmJarAj+OLsj74RRcLroUKfyp8dsMep+krw==" saltValue="4tagR5G1Xs5zqOyVLn3ZaQ==" spinCount="100000" sqref="E196" name="Intervalo1_13_9"/>
    <protectedRange algorithmName="SHA-512" hashValue="BIECXXLQTeZJOx05FhxNMY6bX0FG7L8BpAjO3Hk073tMf1ubRNMfSRBsBwOVM9WAG5vzoeJK9zi73lb6vrANVA==" saltValue="YhRx49mkr4bYm3ZTPTnjcg==" spinCount="100000" sqref="E197:E198" name="Intervalo1_54"/>
    <protectedRange algorithmName="SHA-512" hashValue="SOYoXHnsd8H3JMwtnN8n0SDMvJLW8NUH3c7N9U/C2WTm7adtKrHc9Rw5AhcK1dwRMld7kJZ5o3zpwjKqrnC6rw==" saltValue="9sV1nF7wJ5XLhLyfByHakQ==" spinCount="100000" sqref="E199" name="Intervalo1_26_20"/>
    <protectedRange algorithmName="SHA-512" hashValue="pYqvGp4vyeT51Cm34fl1Id+3laNBAeXZ4xCJQzRXtltNVGl551VlmJarAj+OLsj74RRcLroUKfyp8dsMep+krw==" saltValue="4tagR5G1Xs5zqOyVLn3ZaQ==" spinCount="100000" sqref="E200:E201" name="Intervalo1_27_14"/>
    <protectedRange algorithmName="SHA-512" hashValue="BIECXXLQTeZJOx05FhxNMY6bX0FG7L8BpAjO3Hk073tMf1ubRNMfSRBsBwOVM9WAG5vzoeJK9zi73lb6vrANVA==" saltValue="YhRx49mkr4bYm3ZTPTnjcg==" spinCount="100000" sqref="E203" name="Intervalo1_55"/>
    <protectedRange algorithmName="SHA-512" hashValue="SOYoXHnsd8H3JMwtnN8n0SDMvJLW8NUH3c7N9U/C2WTm7adtKrHc9Rw5AhcK1dwRMld7kJZ5o3zpwjKqrnC6rw==" saltValue="9sV1nF7wJ5XLhLyfByHakQ==" spinCount="100000" sqref="E202" name="Intervalo1_26_21"/>
    <protectedRange algorithmName="SHA-512" hashValue="SOYoXHnsd8H3JMwtnN8n0SDMvJLW8NUH3c7N9U/C2WTm7adtKrHc9Rw5AhcK1dwRMld7kJZ5o3zpwjKqrnC6rw==" saltValue="9sV1nF7wJ5XLhLyfByHakQ==" spinCount="100000" sqref="E204:E205" name="Intervalo1_9_13"/>
    <protectedRange algorithmName="SHA-512" hashValue="SOYoXHnsd8H3JMwtnN8n0SDMvJLW8NUH3c7N9U/C2WTm7adtKrHc9Rw5AhcK1dwRMld7kJZ5o3zpwjKqrnC6rw==" saltValue="9sV1nF7wJ5XLhLyfByHakQ==" spinCount="100000" sqref="E206:E208" name="Intervalo1_9_14"/>
    <protectedRange algorithmName="SHA-512" hashValue="BIECXXLQTeZJOx05FhxNMY6bX0FG7L8BpAjO3Hk073tMf1ubRNMfSRBsBwOVM9WAG5vzoeJK9zi73lb6vrANVA==" saltValue="YhRx49mkr4bYm3ZTPTnjcg==" spinCount="100000" sqref="E209" name="Intervalo1_56"/>
    <protectedRange algorithmName="SHA-512" hashValue="SOYoXHnsd8H3JMwtnN8n0SDMvJLW8NUH3c7N9U/C2WTm7adtKrHc9Rw5AhcK1dwRMld7kJZ5o3zpwjKqrnC6rw==" saltValue="9sV1nF7wJ5XLhLyfByHakQ==" spinCount="100000" sqref="E211" name="Intervalo1_9_15"/>
    <protectedRange algorithmName="SHA-512" hashValue="SOYoXHnsd8H3JMwtnN8n0SDMvJLW8NUH3c7N9U/C2WTm7adtKrHc9Rw5AhcK1dwRMld7kJZ5o3zpwjKqrnC6rw==" saltValue="9sV1nF7wJ5XLhLyfByHakQ==" spinCount="100000" sqref="E210" name="Intervalo1_26_22"/>
    <protectedRange algorithmName="SHA-512" hashValue="SOYoXHnsd8H3JMwtnN8n0SDMvJLW8NUH3c7N9U/C2WTm7adtKrHc9Rw5AhcK1dwRMld7kJZ5o3zpwjKqrnC6rw==" saltValue="9sV1nF7wJ5XLhLyfByHakQ==" spinCount="100000" sqref="E212" name="Intervalo1_9_16"/>
    <protectedRange algorithmName="SHA-512" hashValue="BIECXXLQTeZJOx05FhxNMY6bX0FG7L8BpAjO3Hk073tMf1ubRNMfSRBsBwOVM9WAG5vzoeJK9zi73lb6vrANVA==" saltValue="YhRx49mkr4bYm3ZTPTnjcg==" spinCount="100000" sqref="E214" name="Intervalo1_57"/>
    <protectedRange algorithmName="SHA-512" hashValue="SOYoXHnsd8H3JMwtnN8n0SDMvJLW8NUH3c7N9U/C2WTm7adtKrHc9Rw5AhcK1dwRMld7kJZ5o3zpwjKqrnC6rw==" saltValue="9sV1nF7wJ5XLhLyfByHakQ==" spinCount="100000" sqref="E213" name="Intervalo1_26_23"/>
    <protectedRange algorithmName="SHA-512" hashValue="pYqvGp4vyeT51Cm34fl1Id+3laNBAeXZ4xCJQzRXtltNVGl551VlmJarAj+OLsj74RRcLroUKfyp8dsMep+krw==" saltValue="4tagR5G1Xs5zqOyVLn3ZaQ==" spinCount="100000" sqref="E216" name="Intervalo1_1_9"/>
    <protectedRange algorithmName="SHA-512" hashValue="pYqvGp4vyeT51Cm34fl1Id+3laNBAeXZ4xCJQzRXtltNVGl551VlmJarAj+OLsj74RRcLroUKfyp8dsMep+krw==" saltValue="4tagR5G1Xs5zqOyVLn3ZaQ==" spinCount="100000" sqref="E217:E218" name="Intervalo1_27_15"/>
    <protectedRange algorithmName="SHA-512" hashValue="SOYoXHnsd8H3JMwtnN8n0SDMvJLW8NUH3c7N9U/C2WTm7adtKrHc9Rw5AhcK1dwRMld7kJZ5o3zpwjKqrnC6rw==" saltValue="9sV1nF7wJ5XLhLyfByHakQ==" spinCount="100000" sqref="E219" name="Intervalo1_26_24"/>
    <protectedRange algorithmName="SHA-512" hashValue="BIECXXLQTeZJOx05FhxNMY6bX0FG7L8BpAjO3Hk073tMf1ubRNMfSRBsBwOVM9WAG5vzoeJK9zi73lb6vrANVA==" saltValue="YhRx49mkr4bYm3ZTPTnjcg==" spinCount="100000" sqref="E220:E224" name="Intervalo1_58"/>
    <protectedRange algorithmName="SHA-512" hashValue="BIECXXLQTeZJOx05FhxNMY6bX0FG7L8BpAjO3Hk073tMf1ubRNMfSRBsBwOVM9WAG5vzoeJK9zi73lb6vrANVA==" saltValue="YhRx49mkr4bYm3ZTPTnjcg==" spinCount="100000" sqref="E225" name="Intervalo1_59"/>
    <protectedRange algorithmName="SHA-512" hashValue="BIECXXLQTeZJOx05FhxNMY6bX0FG7L8BpAjO3Hk073tMf1ubRNMfSRBsBwOVM9WAG5vzoeJK9zi73lb6vrANVA==" saltValue="YhRx49mkr4bYm3ZTPTnjcg==" spinCount="100000" sqref="E226" name="Intervalo1_60"/>
    <protectedRange algorithmName="SHA-512" hashValue="pYqvGp4vyeT51Cm34fl1Id+3laNBAeXZ4xCJQzRXtltNVGl551VlmJarAj+OLsj74RRcLroUKfyp8dsMep+krw==" saltValue="4tagR5G1Xs5zqOyVLn3ZaQ==" spinCount="100000" sqref="E227" name="Intervalo1_13_10"/>
    <protectedRange algorithmName="SHA-512" hashValue="BIECXXLQTeZJOx05FhxNMY6bX0FG7L8BpAjO3Hk073tMf1ubRNMfSRBsBwOVM9WAG5vzoeJK9zi73lb6vrANVA==" saltValue="YhRx49mkr4bYm3ZTPTnjcg==" spinCount="100000" sqref="E234:E243 E228:E229 E232 E246:E247" name="Intervalo1_61"/>
    <protectedRange algorithmName="SHA-512" hashValue="SOYoXHnsd8H3JMwtnN8n0SDMvJLW8NUH3c7N9U/C2WTm7adtKrHc9Rw5AhcK1dwRMld7kJZ5o3zpwjKqrnC6rw==" saltValue="9sV1nF7wJ5XLhLyfByHakQ==" spinCount="100000" sqref="E233" name="Intervalo1_4_4"/>
    <protectedRange algorithmName="SHA-512" hashValue="pYqvGp4vyeT51Cm34fl1Id+3laNBAeXZ4xCJQzRXtltNVGl551VlmJarAj+OLsj74RRcLroUKfyp8dsMep+krw==" saltValue="4tagR5G1Xs5zqOyVLn3ZaQ==" spinCount="100000" sqref="E248" name="Intervalo1_27_16"/>
    <protectedRange algorithmName="SHA-512" hashValue="SOYoXHnsd8H3JMwtnN8n0SDMvJLW8NUH3c7N9U/C2WTm7adtKrHc9Rw5AhcK1dwRMld7kJZ5o3zpwjKqrnC6rw==" saltValue="9sV1nF7wJ5XLhLyfByHakQ==" spinCount="100000" sqref="E249" name="Intervalo1_9_17"/>
    <protectedRange algorithmName="SHA-512" hashValue="SOYoXHnsd8H3JMwtnN8n0SDMvJLW8NUH3c7N9U/C2WTm7adtKrHc9Rw5AhcK1dwRMld7kJZ5o3zpwjKqrnC6rw==" saltValue="9sV1nF7wJ5XLhLyfByHakQ==" spinCount="100000" sqref="E250:E253" name="Intervalo1_28_2"/>
    <protectedRange algorithmName="SHA-512" hashValue="BIECXXLQTeZJOx05FhxNMY6bX0FG7L8BpAjO3Hk073tMf1ubRNMfSRBsBwOVM9WAG5vzoeJK9zi73lb6vrANVA==" saltValue="YhRx49mkr4bYm3ZTPTnjcg==" spinCount="100000" sqref="E255:E256 E258:E259 E265:E267 E275:E276 E287 E282" name="Intervalo1_62"/>
    <protectedRange algorithmName="SHA-512" hashValue="pYqvGp4vyeT51Cm34fl1Id+3laNBAeXZ4xCJQzRXtltNVGl551VlmJarAj+OLsj74RRcLroUKfyp8dsMep+krw==" saltValue="4tagR5G1Xs5zqOyVLn3ZaQ==" spinCount="100000" sqref="E272" name="Intervalo1_1_10"/>
    <protectedRange algorithmName="SHA-512" hashValue="SOYoXHnsd8H3JMwtnN8n0SDMvJLW8NUH3c7N9U/C2WTm7adtKrHc9Rw5AhcK1dwRMld7kJZ5o3zpwjKqrnC6rw==" saltValue="9sV1nF7wJ5XLhLyfByHakQ==" spinCount="100000" sqref="E254 E257 E268 E273 E277:E278" name="Intervalo1_9_18"/>
    <protectedRange algorithmName="SHA-512" hashValue="SOYoXHnsd8H3JMwtnN8n0SDMvJLW8NUH3c7N9U/C2WTm7adtKrHc9Rw5AhcK1dwRMld7kJZ5o3zpwjKqrnC6rw==" saltValue="9sV1nF7wJ5XLhLyfByHakQ==" spinCount="100000" sqref="E260:E262" name="Intervalo1_14_18"/>
    <protectedRange algorithmName="SHA-512" hashValue="SOYoXHnsd8H3JMwtnN8n0SDMvJLW8NUH3c7N9U/C2WTm7adtKrHc9Rw5AhcK1dwRMld7kJZ5o3zpwjKqrnC6rw==" saltValue="9sV1nF7wJ5XLhLyfByHakQ==" spinCount="100000" sqref="E263:E264" name="Intervalo1_4_4_1"/>
    <protectedRange algorithmName="SHA-512" hashValue="pYqvGp4vyeT51Cm34fl1Id+3laNBAeXZ4xCJQzRXtltNVGl551VlmJarAj+OLsj74RRcLroUKfyp8dsMep+krw==" saltValue="4tagR5G1Xs5zqOyVLn3ZaQ==" spinCount="100000" sqref="E274" name="Intervalo1_27_17"/>
    <protectedRange algorithmName="SHA-512" hashValue="BIECXXLQTeZJOx05FhxNMY6bX0FG7L8BpAjO3Hk073tMf1ubRNMfSRBsBwOVM9WAG5vzoeJK9zi73lb6vrANVA==" saltValue="YhRx49mkr4bYm3ZTPTnjcg==" spinCount="100000" sqref="E286 E300:E302 E284 E307 E313:E314 E290 E294:E296" name="Intervalo1_63"/>
    <protectedRange algorithmName="SHA-512" hashValue="pYqvGp4vyeT51Cm34fl1Id+3laNBAeXZ4xCJQzRXtltNVGl551VlmJarAj+OLsj74RRcLroUKfyp8dsMep+krw==" saltValue="4tagR5G1Xs5zqOyVLn3ZaQ==" spinCount="100000" sqref="E288:E289" name="Intervalo1_13_11"/>
    <protectedRange algorithmName="SHA-512" hashValue="SOYoXHnsd8H3JMwtnN8n0SDMvJLW8NUH3c7N9U/C2WTm7adtKrHc9Rw5AhcK1dwRMld7kJZ5o3zpwjKqrnC6rw==" saltValue="9sV1nF7wJ5XLhLyfByHakQ==" spinCount="100000" sqref="E283 E285 E297:E299" name="Intervalo1_14_19"/>
    <protectedRange algorithmName="SHA-512" hashValue="SOYoXHnsd8H3JMwtnN8n0SDMvJLW8NUH3c7N9U/C2WTm7adtKrHc9Rw5AhcK1dwRMld7kJZ5o3zpwjKqrnC6rw==" saltValue="9sV1nF7wJ5XLhLyfByHakQ==" spinCount="100000" sqref="E303" name="Intervalo1_4_4_2"/>
    <protectedRange algorithmName="SHA-512" hashValue="BIECXXLQTeZJOx05FhxNMY6bX0FG7L8BpAjO3Hk073tMf1ubRNMfSRBsBwOVM9WAG5vzoeJK9zi73lb6vrANVA==" saltValue="YhRx49mkr4bYm3ZTPTnjcg==" spinCount="100000" sqref="E304" name="Intervalo1_64"/>
    <protectedRange algorithmName="SHA-512" hashValue="SOYoXHnsd8H3JMwtnN8n0SDMvJLW8NUH3c7N9U/C2WTm7adtKrHc9Rw5AhcK1dwRMld7kJZ5o3zpwjKqrnC6rw==" saltValue="9sV1nF7wJ5XLhLyfByHakQ==" spinCount="100000" sqref="E308:E309" name="Intervalo1_9_19"/>
    <protectedRange algorithmName="SHA-512" hashValue="SOYoXHnsd8H3JMwtnN8n0SDMvJLW8NUH3c7N9U/C2WTm7adtKrHc9Rw5AhcK1dwRMld7kJZ5o3zpwjKqrnC6rw==" saltValue="9sV1nF7wJ5XLhLyfByHakQ==" spinCount="100000" sqref="E305:E306" name="Intervalo1_14_20"/>
    <protectedRange algorithmName="SHA-512" hashValue="BIECXXLQTeZJOx05FhxNMY6bX0FG7L8BpAjO3Hk073tMf1ubRNMfSRBsBwOVM9WAG5vzoeJK9zi73lb6vrANVA==" saltValue="YhRx49mkr4bYm3ZTPTnjcg==" spinCount="100000" sqref="E310:E312 E315:E316" name="Intervalo1_65"/>
    <protectedRange algorithmName="SHA-512" hashValue="BIECXXLQTeZJOx05FhxNMY6bX0FG7L8BpAjO3Hk073tMf1ubRNMfSRBsBwOVM9WAG5vzoeJK9zi73lb6vrANVA==" saltValue="YhRx49mkr4bYm3ZTPTnjcg==" spinCount="100000" sqref="E215" name="Intervalo1_66"/>
    <protectedRange algorithmName="SHA-512" hashValue="SOYoXHnsd8H3JMwtnN8n0SDMvJLW8NUH3c7N9U/C2WTm7adtKrHc9Rw5AhcK1dwRMld7kJZ5o3zpwjKqrnC6rw==" saltValue="9sV1nF7wJ5XLhLyfByHakQ==" spinCount="100000" sqref="E175" name="Intervalo1_14_17_1"/>
    <protectedRange algorithmName="SHA-512" hashValue="BIECXXLQTeZJOx05FhxNMY6bX0FG7L8BpAjO3Hk073tMf1ubRNMfSRBsBwOVM9WAG5vzoeJK9zi73lb6vrANVA==" saltValue="YhRx49mkr4bYm3ZTPTnjcg==" spinCount="100000" sqref="E176" name="Intervalo1_50_1"/>
    <protectedRange algorithmName="SHA-512" hashValue="BIECXXLQTeZJOx05FhxNMY6bX0FG7L8BpAjO3Hk073tMf1ubRNMfSRBsBwOVM9WAG5vzoeJK9zi73lb6vrANVA==" saltValue="YhRx49mkr4bYm3ZTPTnjcg==" spinCount="100000" sqref="F60:F62 F83:F86 F92:F94 F99:F101 F103 F105:F107 F70 F80:F81 F111:F112 F127 F129 F154 F162:F163 F165:F169 F142:F143 F37:F39 F42:F48 F159:F160 F5:F7 F133:F138 F117:F119 F146:F151 F72:F77 F122:F123 F157" name="Intervalo1_2"/>
    <protectedRange algorithmName="SHA-512" hashValue="pYqvGp4vyeT51Cm34fl1Id+3laNBAeXZ4xCJQzRXtltNVGl551VlmJarAj+OLsj74RRcLroUKfyp8dsMep+krw==" saltValue="4tagR5G1Xs5zqOyVLn3ZaQ==" spinCount="100000" sqref="F57:F59 F40:F41 F79 F82 F91 F95:F96 F104 F109 F115:F116 F124 F152 F161 F164 F130:F132 F126" name="Intervalo1_1_1"/>
    <protectedRange algorithmName="SHA-512" hashValue="SOYoXHnsd8H3JMwtnN8n0SDMvJLW8NUH3c7N9U/C2WTm7adtKrHc9Rw5AhcK1dwRMld7kJZ5o3zpwjKqrnC6rw==" saltValue="9sV1nF7wJ5XLhLyfByHakQ==" spinCount="100000" sqref="F87 F108" name="Intervalo1_7"/>
    <protectedRange algorithmName="SHA-512" hashValue="SOYoXHnsd8H3JMwtnN8n0SDMvJLW8NUH3c7N9U/C2WTm7adtKrHc9Rw5AhcK1dwRMld7kJZ5o3zpwjKqrnC6rw==" saltValue="9sV1nF7wJ5XLhLyfByHakQ==" spinCount="100000" sqref="F63 F97:F98 F102 F110 F140 F153" name="Intervalo1_9"/>
    <protectedRange algorithmName="SHA-512" hashValue="pYqvGp4vyeT51Cm34fl1Id+3laNBAeXZ4xCJQzRXtltNVGl551VlmJarAj+OLsj74RRcLroUKfyp8dsMep+krw==" saltValue="4tagR5G1Xs5zqOyVLn3ZaQ==" spinCount="100000" sqref="F49 F78 F139 F144:F145 F158 F35 F64:F69 F51" name="Intervalo1_13"/>
    <protectedRange algorithmName="SHA-512" hashValue="SOYoXHnsd8H3JMwtnN8n0SDMvJLW8NUH3c7N9U/C2WTm7adtKrHc9Rw5AhcK1dwRMld7kJZ5o3zpwjKqrnC6rw==" saltValue="9sV1nF7wJ5XLhLyfByHakQ==" spinCount="100000" sqref="F113:F114" name="Intervalo1_2_3"/>
    <protectedRange algorithmName="SHA-512" hashValue="BIECXXLQTeZJOx05FhxNMY6bX0FG7L8BpAjO3Hk073tMf1ubRNMfSRBsBwOVM9WAG5vzoeJK9zi73lb6vrANVA==" saltValue="YhRx49mkr4bYm3ZTPTnjcg==" spinCount="100000" sqref="F13" name="Intervalo1_5_3"/>
    <protectedRange algorithmName="SHA-512" hashValue="SOYoXHnsd8H3JMwtnN8n0SDMvJLW8NUH3c7N9U/C2WTm7adtKrHc9Rw5AhcK1dwRMld7kJZ5o3zpwjKqrnC6rw==" saltValue="9sV1nF7wJ5XLhLyfByHakQ==" spinCount="100000" sqref="F52 F9:F12 F89:F90 F128 F14:F17 F50 F4 F20:F34 F36" name="Intervalo1_14"/>
    <protectedRange algorithmName="SHA-512" hashValue="BIECXXLQTeZJOx05FhxNMY6bX0FG7L8BpAjO3Hk073tMf1ubRNMfSRBsBwOVM9WAG5vzoeJK9zi73lb6vrANVA==" saltValue="YhRx49mkr4bYm3ZTPTnjcg==" spinCount="100000" sqref="F171" name="Intervalo1_2_1"/>
    <protectedRange algorithmName="SHA-512" hashValue="SOYoXHnsd8H3JMwtnN8n0SDMvJLW8NUH3c7N9U/C2WTm7adtKrHc9Rw5AhcK1dwRMld7kJZ5o3zpwjKqrnC6rw==" saltValue="9sV1nF7wJ5XLhLyfByHakQ==" spinCount="100000" sqref="F172:F175" name="Intervalo1_14_1"/>
    <protectedRange algorithmName="SHA-512" hashValue="BIECXXLQTeZJOx05FhxNMY6bX0FG7L8BpAjO3Hk073tMf1ubRNMfSRBsBwOVM9WAG5vzoeJK9zi73lb6vrANVA==" saltValue="YhRx49mkr4bYm3ZTPTnjcg==" spinCount="100000" sqref="F176 F180:F181" name="Intervalo1_3"/>
    <protectedRange algorithmName="SHA-512" hashValue="SOYoXHnsd8H3JMwtnN8n0SDMvJLW8NUH3c7N9U/C2WTm7adtKrHc9Rw5AhcK1dwRMld7kJZ5o3zpwjKqrnC6rw==" saltValue="9sV1nF7wJ5XLhLyfByHakQ==" spinCount="100000" sqref="F179" name="Intervalo1_9_1"/>
    <protectedRange algorithmName="SHA-512" hashValue="BIECXXLQTeZJOx05FhxNMY6bX0FG7L8BpAjO3Hk073tMf1ubRNMfSRBsBwOVM9WAG5vzoeJK9zi73lb6vrANVA==" saltValue="YhRx49mkr4bYm3ZTPTnjcg==" spinCount="100000" sqref="F185:F187" name="Intervalo1_4"/>
    <protectedRange algorithmName="SHA-512" hashValue="SOYoXHnsd8H3JMwtnN8n0SDMvJLW8NUH3c7N9U/C2WTm7adtKrHc9Rw5AhcK1dwRMld7kJZ5o3zpwjKqrnC6rw==" saltValue="9sV1nF7wJ5XLhLyfByHakQ==" spinCount="100000" sqref="F182" name="Intervalo1_9_2"/>
    <protectedRange algorithmName="SHA-512" hashValue="SOYoXHnsd8H3JMwtnN8n0SDMvJLW8NUH3c7N9U/C2WTm7adtKrHc9Rw5AhcK1dwRMld7kJZ5o3zpwjKqrnC6rw==" saltValue="9sV1nF7wJ5XLhLyfByHakQ==" spinCount="100000" sqref="F183:F184" name="Intervalo1_26"/>
    <protectedRange algorithmName="SHA-512" hashValue="SOYoXHnsd8H3JMwtnN8n0SDMvJLW8NUH3c7N9U/C2WTm7adtKrHc9Rw5AhcK1dwRMld7kJZ5o3zpwjKqrnC6rw==" saltValue="9sV1nF7wJ5XLhLyfByHakQ==" spinCount="100000" sqref="F188:F191" name="Intervalo1_14_2"/>
    <protectedRange algorithmName="SHA-512" hashValue="pYqvGp4vyeT51Cm34fl1Id+3laNBAeXZ4xCJQzRXtltNVGl551VlmJarAj+OLsj74RRcLroUKfyp8dsMep+krw==" saltValue="4tagR5G1Xs5zqOyVLn3ZaQ==" spinCount="100000" sqref="F192" name="Intervalo1_27"/>
    <protectedRange algorithmName="SHA-512" hashValue="pYqvGp4vyeT51Cm34fl1Id+3laNBAeXZ4xCJQzRXtltNVGl551VlmJarAj+OLsj74RRcLroUKfyp8dsMep+krw==" saltValue="4tagR5G1Xs5zqOyVLn3ZaQ==" spinCount="100000" sqref="F193" name="Intervalo1_27_1"/>
    <protectedRange algorithmName="SHA-512" hashValue="BIECXXLQTeZJOx05FhxNMY6bX0FG7L8BpAjO3Hk073tMf1ubRNMfSRBsBwOVM9WAG5vzoeJK9zi73lb6vrANVA==" saltValue="YhRx49mkr4bYm3ZTPTnjcg==" spinCount="100000" sqref="F194" name="Intervalo1_5"/>
    <protectedRange algorithmName="SHA-512" hashValue="BIECXXLQTeZJOx05FhxNMY6bX0FG7L8BpAjO3Hk073tMf1ubRNMfSRBsBwOVM9WAG5vzoeJK9zi73lb6vrANVA==" saltValue="YhRx49mkr4bYm3ZTPTnjcg==" spinCount="100000" sqref="F195" name="Intervalo1_6"/>
    <protectedRange algorithmName="SHA-512" hashValue="pYqvGp4vyeT51Cm34fl1Id+3laNBAeXZ4xCJQzRXtltNVGl551VlmJarAj+OLsj74RRcLroUKfyp8dsMep+krw==" saltValue="4tagR5G1Xs5zqOyVLn3ZaQ==" spinCount="100000" sqref="F196" name="Intervalo1_13_1"/>
    <protectedRange algorithmName="SHA-512" hashValue="BIECXXLQTeZJOx05FhxNMY6bX0FG7L8BpAjO3Hk073tMf1ubRNMfSRBsBwOVM9WAG5vzoeJK9zi73lb6vrANVA==" saltValue="YhRx49mkr4bYm3ZTPTnjcg==" spinCount="100000" sqref="F197:F198" name="Intervalo1_8"/>
    <protectedRange algorithmName="SHA-512" hashValue="SOYoXHnsd8H3JMwtnN8n0SDMvJLW8NUH3c7N9U/C2WTm7adtKrHc9Rw5AhcK1dwRMld7kJZ5o3zpwjKqrnC6rw==" saltValue="9sV1nF7wJ5XLhLyfByHakQ==" spinCount="100000" sqref="F199" name="Intervalo1_26_1"/>
    <protectedRange algorithmName="SHA-512" hashValue="pYqvGp4vyeT51Cm34fl1Id+3laNBAeXZ4xCJQzRXtltNVGl551VlmJarAj+OLsj74RRcLroUKfyp8dsMep+krw==" saltValue="4tagR5G1Xs5zqOyVLn3ZaQ==" spinCount="100000" sqref="F200:F201" name="Intervalo1_27_2"/>
    <protectedRange algorithmName="SHA-512" hashValue="BIECXXLQTeZJOx05FhxNMY6bX0FG7L8BpAjO3Hk073tMf1ubRNMfSRBsBwOVM9WAG5vzoeJK9zi73lb6vrANVA==" saltValue="YhRx49mkr4bYm3ZTPTnjcg==" spinCount="100000" sqref="F203" name="Intervalo1_10"/>
    <protectedRange algorithmName="SHA-512" hashValue="SOYoXHnsd8H3JMwtnN8n0SDMvJLW8NUH3c7N9U/C2WTm7adtKrHc9Rw5AhcK1dwRMld7kJZ5o3zpwjKqrnC6rw==" saltValue="9sV1nF7wJ5XLhLyfByHakQ==" spinCount="100000" sqref="F202" name="Intervalo1_26_2"/>
    <protectedRange algorithmName="SHA-512" hashValue="SOYoXHnsd8H3JMwtnN8n0SDMvJLW8NUH3c7N9U/C2WTm7adtKrHc9Rw5AhcK1dwRMld7kJZ5o3zpwjKqrnC6rw==" saltValue="9sV1nF7wJ5XLhLyfByHakQ==" spinCount="100000" sqref="F204:F205" name="Intervalo1_9_3"/>
    <protectedRange algorithmName="SHA-512" hashValue="SOYoXHnsd8H3JMwtnN8n0SDMvJLW8NUH3c7N9U/C2WTm7adtKrHc9Rw5AhcK1dwRMld7kJZ5o3zpwjKqrnC6rw==" saltValue="9sV1nF7wJ5XLhLyfByHakQ==" spinCount="100000" sqref="F206:F208" name="Intervalo1_9_4"/>
    <protectedRange algorithmName="SHA-512" hashValue="BIECXXLQTeZJOx05FhxNMY6bX0FG7L8BpAjO3Hk073tMf1ubRNMfSRBsBwOVM9WAG5vzoeJK9zi73lb6vrANVA==" saltValue="YhRx49mkr4bYm3ZTPTnjcg==" spinCount="100000" sqref="F209" name="Intervalo1_11"/>
    <protectedRange algorithmName="SHA-512" hashValue="SOYoXHnsd8H3JMwtnN8n0SDMvJLW8NUH3c7N9U/C2WTm7adtKrHc9Rw5AhcK1dwRMld7kJZ5o3zpwjKqrnC6rw==" saltValue="9sV1nF7wJ5XLhLyfByHakQ==" spinCount="100000" sqref="F211" name="Intervalo1_9_5"/>
    <protectedRange algorithmName="SHA-512" hashValue="SOYoXHnsd8H3JMwtnN8n0SDMvJLW8NUH3c7N9U/C2WTm7adtKrHc9Rw5AhcK1dwRMld7kJZ5o3zpwjKqrnC6rw==" saltValue="9sV1nF7wJ5XLhLyfByHakQ==" spinCount="100000" sqref="F210" name="Intervalo1_26_3"/>
    <protectedRange algorithmName="SHA-512" hashValue="SOYoXHnsd8H3JMwtnN8n0SDMvJLW8NUH3c7N9U/C2WTm7adtKrHc9Rw5AhcK1dwRMld7kJZ5o3zpwjKqrnC6rw==" saltValue="9sV1nF7wJ5XLhLyfByHakQ==" spinCount="100000" sqref="F212" name="Intervalo1_14_3"/>
    <protectedRange algorithmName="SHA-512" hashValue="BIECXXLQTeZJOx05FhxNMY6bX0FG7L8BpAjO3Hk073tMf1ubRNMfSRBsBwOVM9WAG5vzoeJK9zi73lb6vrANVA==" saltValue="YhRx49mkr4bYm3ZTPTnjcg==" spinCount="100000" sqref="F214" name="Intervalo1_12"/>
    <protectedRange algorithmName="SHA-512" hashValue="SOYoXHnsd8H3JMwtnN8n0SDMvJLW8NUH3c7N9U/C2WTm7adtKrHc9Rw5AhcK1dwRMld7kJZ5o3zpwjKqrnC6rw==" saltValue="9sV1nF7wJ5XLhLyfByHakQ==" spinCount="100000" sqref="F213" name="Intervalo1_26_4"/>
    <protectedRange algorithmName="SHA-512" hashValue="pYqvGp4vyeT51Cm34fl1Id+3laNBAeXZ4xCJQzRXtltNVGl551VlmJarAj+OLsj74RRcLroUKfyp8dsMep+krw==" saltValue="4tagR5G1Xs5zqOyVLn3ZaQ==" spinCount="100000" sqref="F216" name="Intervalo1_1_1_2"/>
    <protectedRange algorithmName="SHA-512" hashValue="pYqvGp4vyeT51Cm34fl1Id+3laNBAeXZ4xCJQzRXtltNVGl551VlmJarAj+OLsj74RRcLroUKfyp8dsMep+krw==" saltValue="4tagR5G1Xs5zqOyVLn3ZaQ==" spinCount="100000" sqref="F217:F218" name="Intervalo1_27_3"/>
    <protectedRange algorithmName="SHA-512" hashValue="SOYoXHnsd8H3JMwtnN8n0SDMvJLW8NUH3c7N9U/C2WTm7adtKrHc9Rw5AhcK1dwRMld7kJZ5o3zpwjKqrnC6rw==" saltValue="9sV1nF7wJ5XLhLyfByHakQ==" spinCount="100000" sqref="F219" name="Intervalo1_26_5"/>
    <protectedRange algorithmName="SHA-512" hashValue="BIECXXLQTeZJOx05FhxNMY6bX0FG7L8BpAjO3Hk073tMf1ubRNMfSRBsBwOVM9WAG5vzoeJK9zi73lb6vrANVA==" saltValue="YhRx49mkr4bYm3ZTPTnjcg==" spinCount="100000" sqref="F220:F224" name="Intervalo1_15"/>
    <protectedRange algorithmName="SHA-512" hashValue="BIECXXLQTeZJOx05FhxNMY6bX0FG7L8BpAjO3Hk073tMf1ubRNMfSRBsBwOVM9WAG5vzoeJK9zi73lb6vrANVA==" saltValue="YhRx49mkr4bYm3ZTPTnjcg==" spinCount="100000" sqref="F225" name="Intervalo1_16"/>
    <protectedRange algorithmName="SHA-512" hashValue="BIECXXLQTeZJOx05FhxNMY6bX0FG7L8BpAjO3Hk073tMf1ubRNMfSRBsBwOVM9WAG5vzoeJK9zi73lb6vrANVA==" saltValue="YhRx49mkr4bYm3ZTPTnjcg==" spinCount="100000" sqref="F226" name="Intervalo1_17"/>
    <protectedRange algorithmName="SHA-512" hashValue="pYqvGp4vyeT51Cm34fl1Id+3laNBAeXZ4xCJQzRXtltNVGl551VlmJarAj+OLsj74RRcLroUKfyp8dsMep+krw==" saltValue="4tagR5G1Xs5zqOyVLn3ZaQ==" spinCount="100000" sqref="F227" name="Intervalo1_13_2"/>
    <protectedRange algorithmName="SHA-512" hashValue="BIECXXLQTeZJOx05FhxNMY6bX0FG7L8BpAjO3Hk073tMf1ubRNMfSRBsBwOVM9WAG5vzoeJK9zi73lb6vrANVA==" saltValue="YhRx49mkr4bYm3ZTPTnjcg==" spinCount="100000" sqref="F234 F242:F243 F237:F238 F228:F229 F232 F246:F247" name="Intervalo1_18"/>
    <protectedRange algorithmName="SHA-512" hashValue="BIECXXLQTeZJOx05FhxNMY6bX0FG7L8BpAjO3Hk073tMf1ubRNMfSRBsBwOVM9WAG5vzoeJK9zi73lb6vrANVA==" saltValue="YhRx49mkr4bYm3ZTPTnjcg==" spinCount="100000" sqref="F233" name="Intervalo1_5_4"/>
    <protectedRange algorithmName="SHA-512" hashValue="SOYoXHnsd8H3JMwtnN8n0SDMvJLW8NUH3c7N9U/C2WTm7adtKrHc9Rw5AhcK1dwRMld7kJZ5o3zpwjKqrnC6rw==" saltValue="9sV1nF7wJ5XLhLyfByHakQ==" spinCount="100000" sqref="F235:F236 F239:F241" name="Intervalo1_26_6"/>
    <protectedRange algorithmName="SHA-512" hashValue="pYqvGp4vyeT51Cm34fl1Id+3laNBAeXZ4xCJQzRXtltNVGl551VlmJarAj+OLsj74RRcLroUKfyp8dsMep+krw==" saltValue="4tagR5G1Xs5zqOyVLn3ZaQ==" spinCount="100000" sqref="F248" name="Intervalo1_27_4"/>
    <protectedRange algorithmName="SHA-512" hashValue="SOYoXHnsd8H3JMwtnN8n0SDMvJLW8NUH3c7N9U/C2WTm7adtKrHc9Rw5AhcK1dwRMld7kJZ5o3zpwjKqrnC6rw==" saltValue="9sV1nF7wJ5XLhLyfByHakQ==" spinCount="100000" sqref="F249" name="Intervalo1_14_4"/>
    <protectedRange algorithmName="SHA-512" hashValue="SOYoXHnsd8H3JMwtnN8n0SDMvJLW8NUH3c7N9U/C2WTm7adtKrHc9Rw5AhcK1dwRMld7kJZ5o3zpwjKqrnC6rw==" saltValue="9sV1nF7wJ5XLhLyfByHakQ==" spinCount="100000" sqref="F250:F253" name="Intervalo1_28"/>
    <protectedRange algorithmName="SHA-512" hashValue="BIECXXLQTeZJOx05FhxNMY6bX0FG7L8BpAjO3Hk073tMf1ubRNMfSRBsBwOVM9WAG5vzoeJK9zi73lb6vrANVA==" saltValue="YhRx49mkr4bYm3ZTPTnjcg==" spinCount="100000" sqref="F255:F256 F265 F267 F275 F258:F259 F287 F282" name="Intervalo1_19"/>
    <protectedRange algorithmName="SHA-512" hashValue="pYqvGp4vyeT51Cm34fl1Id+3laNBAeXZ4xCJQzRXtltNVGl551VlmJarAj+OLsj74RRcLroUKfyp8dsMep+krw==" saltValue="4tagR5G1Xs5zqOyVLn3ZaQ==" spinCount="100000" sqref="F272" name="Intervalo1_1_2"/>
    <protectedRange algorithmName="SHA-512" hashValue="SOYoXHnsd8H3JMwtnN8n0SDMvJLW8NUH3c7N9U/C2WTm7adtKrHc9Rw5AhcK1dwRMld7kJZ5o3zpwjKqrnC6rw==" saltValue="9sV1nF7wJ5XLhLyfByHakQ==" spinCount="100000" sqref="F260:F262 F254 F257 F268 F273 F277:F278" name="Intervalo1_14_5"/>
    <protectedRange algorithmName="SHA-512" hashValue="BIECXXLQTeZJOx05FhxNMY6bX0FG7L8BpAjO3Hk073tMf1ubRNMfSRBsBwOVM9WAG5vzoeJK9zi73lb6vrANVA==" saltValue="YhRx49mkr4bYm3ZTPTnjcg==" spinCount="100000" sqref="F263:F264" name="Intervalo1_5_4_1"/>
    <protectedRange algorithmName="SHA-512" hashValue="SOYoXHnsd8H3JMwtnN8n0SDMvJLW8NUH3c7N9U/C2WTm7adtKrHc9Rw5AhcK1dwRMld7kJZ5o3zpwjKqrnC6rw==" saltValue="9sV1nF7wJ5XLhLyfByHakQ==" spinCount="100000" sqref="F266 F276" name="Intervalo1_26_7"/>
    <protectedRange algorithmName="SHA-512" hashValue="pYqvGp4vyeT51Cm34fl1Id+3laNBAeXZ4xCJQzRXtltNVGl551VlmJarAj+OLsj74RRcLroUKfyp8dsMep+krw==" saltValue="4tagR5G1Xs5zqOyVLn3ZaQ==" spinCount="100000" sqref="F274" name="Intervalo1_27_5"/>
    <protectedRange algorithmName="SHA-512" hashValue="BIECXXLQTeZJOx05FhxNMY6bX0FG7L8BpAjO3Hk073tMf1ubRNMfSRBsBwOVM9WAG5vzoeJK9zi73lb6vrANVA==" saltValue="YhRx49mkr4bYm3ZTPTnjcg==" spinCount="100000" sqref="F286 F288 F300:F302 F284 F313:F314 F307 F290 F294:F296" name="Intervalo1_20"/>
    <protectedRange algorithmName="SHA-512" hashValue="pYqvGp4vyeT51Cm34fl1Id+3laNBAeXZ4xCJQzRXtltNVGl551VlmJarAj+OLsj74RRcLroUKfyp8dsMep+krw==" saltValue="4tagR5G1Xs5zqOyVLn3ZaQ==" spinCount="100000" sqref="F289" name="Intervalo1_13_3"/>
    <protectedRange algorithmName="SHA-512" hashValue="SOYoXHnsd8H3JMwtnN8n0SDMvJLW8NUH3c7N9U/C2WTm7adtKrHc9Rw5AhcK1dwRMld7kJZ5o3zpwjKqrnC6rw==" saltValue="9sV1nF7wJ5XLhLyfByHakQ==" spinCount="100000" sqref="F283 F285 F297:F299" name="Intervalo1_14_6"/>
    <protectedRange algorithmName="SHA-512" hashValue="BIECXXLQTeZJOx05FhxNMY6bX0FG7L8BpAjO3Hk073tMf1ubRNMfSRBsBwOVM9WAG5vzoeJK9zi73lb6vrANVA==" saltValue="YhRx49mkr4bYm3ZTPTnjcg==" spinCount="100000" sqref="F303" name="Intervalo1_5_4_2"/>
    <protectedRange algorithmName="SHA-512" hashValue="BIECXXLQTeZJOx05FhxNMY6bX0FG7L8BpAjO3Hk073tMf1ubRNMfSRBsBwOVM9WAG5vzoeJK9zi73lb6vrANVA==" saltValue="YhRx49mkr4bYm3ZTPTnjcg==" spinCount="100000" sqref="F304" name="Intervalo1_21"/>
    <protectedRange algorithmName="SHA-512" hashValue="SOYoXHnsd8H3JMwtnN8n0SDMvJLW8NUH3c7N9U/C2WTm7adtKrHc9Rw5AhcK1dwRMld7kJZ5o3zpwjKqrnC6rw==" saltValue="9sV1nF7wJ5XLhLyfByHakQ==" spinCount="100000" sqref="F308:F309" name="Intervalo1_9_6"/>
    <protectedRange algorithmName="SHA-512" hashValue="SOYoXHnsd8H3JMwtnN8n0SDMvJLW8NUH3c7N9U/C2WTm7adtKrHc9Rw5AhcK1dwRMld7kJZ5o3zpwjKqrnC6rw==" saltValue="9sV1nF7wJ5XLhLyfByHakQ==" spinCount="100000" sqref="F305:F306" name="Intervalo1_14_7"/>
    <protectedRange algorithmName="SHA-512" hashValue="BIECXXLQTeZJOx05FhxNMY6bX0FG7L8BpAjO3Hk073tMf1ubRNMfSRBsBwOVM9WAG5vzoeJK9zi73lb6vrANVA==" saltValue="YhRx49mkr4bYm3ZTPTnjcg==" spinCount="100000" sqref="F316 F310:F312" name="Intervalo1_22"/>
    <protectedRange algorithmName="SHA-512" hashValue="SOYoXHnsd8H3JMwtnN8n0SDMvJLW8NUH3c7N9U/C2WTm7adtKrHc9Rw5AhcK1dwRMld7kJZ5o3zpwjKqrnC6rw==" saltValue="9sV1nF7wJ5XLhLyfByHakQ==" spinCount="100000" sqref="F315" name="Intervalo1_7_1"/>
    <protectedRange algorithmName="SHA-512" hashValue="BIECXXLQTeZJOx05FhxNMY6bX0FG7L8BpAjO3Hk073tMf1ubRNMfSRBsBwOVM9WAG5vzoeJK9zi73lb6vrANVA==" saltValue="YhRx49mkr4bYm3ZTPTnjcg==" spinCount="100000" sqref="F215" name="Intervalo1_23"/>
    <protectedRange algorithmName="SHA-512" hashValue="sQdaJro8J67/AnMFJRr1C7pGr9rfyYjS1P4zS2YmLP+4mgVtSIuj/TuOyV7JDljSzzWzNsjbn7WRHaQud5EcYQ==" saltValue="dH8+dZXwqdmJz259YSaYDQ==" spinCount="100000" sqref="F3" name="Intervalo2_5"/>
    <protectedRange algorithmName="SHA-512" hashValue="sQdaJro8J67/AnMFJRr1C7pGr9rfyYjS1P4zS2YmLP+4mgVtSIuj/TuOyV7JDljSzzWzNsjbn7WRHaQud5EcYQ==" saltValue="dH8+dZXwqdmJz259YSaYDQ==" spinCount="100000" sqref="F8" name="Intervalo2_6"/>
    <protectedRange algorithmName="SHA-512" hashValue="sQdaJro8J67/AnMFJRr1C7pGr9rfyYjS1P4zS2YmLP+4mgVtSIuj/TuOyV7JDljSzzWzNsjbn7WRHaQud5EcYQ==" saltValue="dH8+dZXwqdmJz259YSaYDQ==" spinCount="100000" sqref="F18:F19" name="Intervalo2_7"/>
    <protectedRange algorithmName="SHA-512" hashValue="sQdaJro8J67/AnMFJRr1C7pGr9rfyYjS1P4zS2YmLP+4mgVtSIuj/TuOyV7JDljSzzWzNsjbn7WRHaQud5EcYQ==" saltValue="dH8+dZXwqdmJz259YSaYDQ==" spinCount="100000" sqref="F53:F56" name="Intervalo2_8"/>
    <protectedRange algorithmName="SHA-512" hashValue="sQdaJro8J67/AnMFJRr1C7pGr9rfyYjS1P4zS2YmLP+4mgVtSIuj/TuOyV7JDljSzzWzNsjbn7WRHaQud5EcYQ==" saltValue="dH8+dZXwqdmJz259YSaYDQ==" spinCount="100000" sqref="F71" name="Intervalo2_9"/>
    <protectedRange algorithmName="SHA-512" hashValue="sQdaJro8J67/AnMFJRr1C7pGr9rfyYjS1P4zS2YmLP+4mgVtSIuj/TuOyV7JDljSzzWzNsjbn7WRHaQud5EcYQ==" saltValue="dH8+dZXwqdmJz259YSaYDQ==" spinCount="100000" sqref="F88" name="Intervalo2_10"/>
    <protectedRange algorithmName="SHA-512" hashValue="sQdaJro8J67/AnMFJRr1C7pGr9rfyYjS1P4zS2YmLP+4mgVtSIuj/TuOyV7JDljSzzWzNsjbn7WRHaQud5EcYQ==" saltValue="dH8+dZXwqdmJz259YSaYDQ==" spinCount="100000" sqref="F120:F121" name="Intervalo2_11"/>
    <protectedRange algorithmName="SHA-512" hashValue="sQdaJro8J67/AnMFJRr1C7pGr9rfyYjS1P4zS2YmLP+4mgVtSIuj/TuOyV7JDljSzzWzNsjbn7WRHaQud5EcYQ==" saltValue="dH8+dZXwqdmJz259YSaYDQ==" spinCount="100000" sqref="F125" name="Intervalo2_12"/>
    <protectedRange algorithmName="SHA-512" hashValue="sQdaJro8J67/AnMFJRr1C7pGr9rfyYjS1P4zS2YmLP+4mgVtSIuj/TuOyV7JDljSzzWzNsjbn7WRHaQud5EcYQ==" saltValue="dH8+dZXwqdmJz259YSaYDQ==" spinCount="100000" sqref="F141" name="Intervalo2_13"/>
    <protectedRange algorithmName="SHA-512" hashValue="sQdaJro8J67/AnMFJRr1C7pGr9rfyYjS1P4zS2YmLP+4mgVtSIuj/TuOyV7JDljSzzWzNsjbn7WRHaQud5EcYQ==" saltValue="dH8+dZXwqdmJz259YSaYDQ==" spinCount="100000" sqref="F155:F156" name="Intervalo2_14"/>
    <protectedRange algorithmName="SHA-512" hashValue="sQdaJro8J67/AnMFJRr1C7pGr9rfyYjS1P4zS2YmLP+4mgVtSIuj/TuOyV7JDljSzzWzNsjbn7WRHaQud5EcYQ==" saltValue="dH8+dZXwqdmJz259YSaYDQ==" spinCount="100000" sqref="F170" name="Intervalo2_15"/>
    <protectedRange algorithmName="SHA-512" hashValue="sQdaJro8J67/AnMFJRr1C7pGr9rfyYjS1P4zS2YmLP+4mgVtSIuj/TuOyV7JDljSzzWzNsjbn7WRHaQud5EcYQ==" saltValue="dH8+dZXwqdmJz259YSaYDQ==" spinCount="100000" sqref="F177:F178" name="Intervalo2_16"/>
    <protectedRange algorithmName="SHA-512" hashValue="sQdaJro8J67/AnMFJRr1C7pGr9rfyYjS1P4zS2YmLP+4mgVtSIuj/TuOyV7JDljSzzWzNsjbn7WRHaQud5EcYQ==" saltValue="dH8+dZXwqdmJz259YSaYDQ==" spinCount="100000" sqref="F230:F231" name="Intervalo2_17"/>
    <protectedRange algorithmName="SHA-512" hashValue="sQdaJro8J67/AnMFJRr1C7pGr9rfyYjS1P4zS2YmLP+4mgVtSIuj/TuOyV7JDljSzzWzNsjbn7WRHaQud5EcYQ==" saltValue="dH8+dZXwqdmJz259YSaYDQ==" spinCount="100000" sqref="F244:F245" name="Intervalo2_18"/>
    <protectedRange algorithmName="SHA-512" hashValue="sQdaJro8J67/AnMFJRr1C7pGr9rfyYjS1P4zS2YmLP+4mgVtSIuj/TuOyV7JDljSzzWzNsjbn7WRHaQud5EcYQ==" saltValue="dH8+dZXwqdmJz259YSaYDQ==" spinCount="100000" sqref="F269:F271" name="Intervalo2_19"/>
    <protectedRange algorithmName="SHA-512" hashValue="sQdaJro8J67/AnMFJRr1C7pGr9rfyYjS1P4zS2YmLP+4mgVtSIuj/TuOyV7JDljSzzWzNsjbn7WRHaQud5EcYQ==" saltValue="dH8+dZXwqdmJz259YSaYDQ==" spinCount="100000" sqref="F279:F281" name="Intervalo2_20"/>
    <protectedRange algorithmName="SHA-512" hashValue="sQdaJro8J67/AnMFJRr1C7pGr9rfyYjS1P4zS2YmLP+4mgVtSIuj/TuOyV7JDljSzzWzNsjbn7WRHaQud5EcYQ==" saltValue="dH8+dZXwqdmJz259YSaYDQ==" spinCount="100000" sqref="F291:F293" name="Intervalo2_21"/>
    <protectedRange algorithmName="SHA-512" hashValue="BIECXXLQTeZJOx05FhxNMY6bX0FG7L8BpAjO3Hk073tMf1ubRNMfSRBsBwOVM9WAG5vzoeJK9zi73lb6vrANVA==" saltValue="YhRx49mkr4bYm3ZTPTnjcg==" spinCount="100000" sqref="H11 H95:H96 H246:H249 H294:H296 H17:H19 H102 H23 H52 H62 H128:H130 H164:H167 H169 H140 H26:H28 H21 H64:H67 H150:H153 H50 H31:H37 H157 H90:H92 H40:H42 H44:H45 H69:H70 H113:H118 H133:H135 H147:H148 H172:H175 H182 H185:H191 H197:H198 H204 H209 H219 H243 H236:H241 H221:H229 H263:H266 H273:H278 H254 H258:H259 H300:H304 H283:H284 H307:H310 H313:H314 H290 H212:H214 H216:H217 H72:H82 H142 H232:H233" name="Intervalo1_34"/>
    <protectedRange algorithmName="SHA-512" hashValue="nJCPMKKPbQe6/ha4iPpgDvsehmgBQOKJ/8YB5Oj66Xa1HSaMdEySI9MA2i7F3wvMOIhzJpsg48H1o311Buf3qA==" saltValue="Z3UMDN8w5bylweDrohUzTQ==" spinCount="100000" sqref="H9 H68 H24 H57 H83:H84 H89 H60:H61 H111:H112 H47:H49 H99:H101 H7 H131:H132 H143 H146 H93:H94 H103:H109 H149 H86:H87 H119 H168 H122:H124 H39 H30 H136:H138 H126:H127 H159:H163 H154 H51" name="Intervalo1_1_3_1"/>
    <protectedRange algorithmName="SHA-512" hashValue="pYqvGp4vyeT51Cm34fl1Id+3laNBAeXZ4xCJQzRXtltNVGl551VlmJarAj+OLsj74RRcLroUKfyp8dsMep+krw==" saltValue="4tagR5G1Xs5zqOyVLn3ZaQ==" spinCount="100000" sqref="H43" name="Intervalo1_8_6"/>
    <protectedRange algorithmName="SHA-512" hashValue="SOYoXHnsd8H3JMwtnN8n0SDMvJLW8NUH3c7N9U/C2WTm7adtKrHc9Rw5AhcK1dwRMld7kJZ5o3zpwjKqrnC6rw==" saltValue="9sV1nF7wJ5XLhLyfByHakQ==" spinCount="100000" sqref="H63 H97:H98 H110" name="Intervalo1_9_29"/>
    <protectedRange algorithmName="SHA-512" hashValue="pYqvGp4vyeT51Cm34fl1Id+3laNBAeXZ4xCJQzRXtltNVGl551VlmJarAj+OLsj74RRcLroUKfyp8dsMep+krw==" saltValue="4tagR5G1Xs5zqOyVLn3ZaQ==" spinCount="100000" sqref="H139 H144:H145" name="Intervalo1_13_23"/>
    <protectedRange algorithmName="SHA-512" hashValue="SOYoXHnsd8H3JMwtnN8n0SDMvJLW8NUH3c7N9U/C2WTm7adtKrHc9Rw5AhcK1dwRMld7kJZ5o3zpwjKqrnC6rw==" saltValue="9sV1nF7wJ5XLhLyfByHakQ==" spinCount="100000" sqref="H13" name="Intervalo1_4_3_4"/>
    <protectedRange algorithmName="SHA-512" hashValue="SOYoXHnsd8H3JMwtnN8n0SDMvJLW8NUH3c7N9U/C2WTm7adtKrHc9Rw5AhcK1dwRMld7kJZ5o3zpwjKqrnC6rw==" saltValue="9sV1nF7wJ5XLhLyfByHakQ==" spinCount="100000" sqref="H10 H25 H158 H29 H22 H4:H6 H14:H16 H20 H38 H46 H58:H59 H85 H12" name="Intervalo1_14_38"/>
    <protectedRange algorithmName="SHA-512" hashValue="nJCPMKKPbQe6/ha4iPpgDvsehmgBQOKJ/8YB5Oj66Xa1HSaMdEySI9MA2i7F3wvMOIhzJpsg48H1o311Buf3qA==" saltValue="Z3UMDN8w5bylweDrohUzTQ==" spinCount="100000" sqref="H171" name="Intervalo1_1_3_2"/>
    <protectedRange algorithmName="SHA-512" hashValue="nJCPMKKPbQe6/ha4iPpgDvsehmgBQOKJ/8YB5Oj66Xa1HSaMdEySI9MA2i7F3wvMOIhzJpsg48H1o311Buf3qA==" saltValue="Z3UMDN8w5bylweDrohUzTQ==" spinCount="100000" sqref="H176 H179:H181" name="Intervalo1_1_3_3"/>
    <protectedRange algorithmName="SHA-512" hashValue="SOYoXHnsd8H3JMwtnN8n0SDMvJLW8NUH3c7N9U/C2WTm7adtKrHc9Rw5AhcK1dwRMld7kJZ5o3zpwjKqrnC6rw==" saltValue="9sV1nF7wJ5XLhLyfByHakQ==" spinCount="100000" sqref="H183:H184" name="Intervalo1_9_30"/>
    <protectedRange algorithmName="SHA-512" hashValue="nJCPMKKPbQe6/ha4iPpgDvsehmgBQOKJ/8YB5Oj66Xa1HSaMdEySI9MA2i7F3wvMOIhzJpsg48H1o311Buf3qA==" saltValue="Z3UMDN8w5bylweDrohUzTQ==" spinCount="100000" sqref="H192" name="Intervalo1_1_3_4"/>
    <protectedRange algorithmName="SHA-512" hashValue="nJCPMKKPbQe6/ha4iPpgDvsehmgBQOKJ/8YB5Oj66Xa1HSaMdEySI9MA2i7F3wvMOIhzJpsg48H1o311Buf3qA==" saltValue="Z3UMDN8w5bylweDrohUzTQ==" spinCount="100000" sqref="H193" name="Intervalo1_1_3_5"/>
    <protectedRange algorithmName="SHA-512" hashValue="nJCPMKKPbQe6/ha4iPpgDvsehmgBQOKJ/8YB5Oj66Xa1HSaMdEySI9MA2i7F3wvMOIhzJpsg48H1o311Buf3qA==" saltValue="Z3UMDN8w5bylweDrohUzTQ==" spinCount="100000" sqref="H194" name="Intervalo1_1_3_6"/>
    <protectedRange algorithmName="SHA-512" hashValue="nJCPMKKPbQe6/ha4iPpgDvsehmgBQOKJ/8YB5Oj66Xa1HSaMdEySI9MA2i7F3wvMOIhzJpsg48H1o311Buf3qA==" saltValue="Z3UMDN8w5bylweDrohUzTQ==" spinCount="100000" sqref="H195:H196" name="Intervalo1_1_3_7"/>
    <protectedRange algorithmName="SHA-512" hashValue="SOYoXHnsd8H3JMwtnN8n0SDMvJLW8NUH3c7N9U/C2WTm7adtKrHc9Rw5AhcK1dwRMld7kJZ5o3zpwjKqrnC6rw==" saltValue="9sV1nF7wJ5XLhLyfByHakQ==" spinCount="100000" sqref="H199:H201" name="Intervalo1_9_31"/>
    <protectedRange algorithmName="SHA-512" hashValue="nJCPMKKPbQe6/ha4iPpgDvsehmgBQOKJ/8YB5Oj66Xa1HSaMdEySI9MA2i7F3wvMOIhzJpsg48H1o311Buf3qA==" saltValue="Z3UMDN8w5bylweDrohUzTQ==" spinCount="100000" sqref="H202:H203" name="Intervalo1_1_3_8"/>
    <protectedRange algorithmName="SHA-512" hashValue="nJCPMKKPbQe6/ha4iPpgDvsehmgBQOKJ/8YB5Oj66Xa1HSaMdEySI9MA2i7F3wvMOIhzJpsg48H1o311Buf3qA==" saltValue="Z3UMDN8w5bylweDrohUzTQ==" spinCount="100000" sqref="H205" name="Intervalo1_1_3_9"/>
    <protectedRange algorithmName="SHA-512" hashValue="nJCPMKKPbQe6/ha4iPpgDvsehmgBQOKJ/8YB5Oj66Xa1HSaMdEySI9MA2i7F3wvMOIhzJpsg48H1o311Buf3qA==" saltValue="Z3UMDN8w5bylweDrohUzTQ==" spinCount="100000" sqref="H206:H208" name="Intervalo1_1_3_10"/>
    <protectedRange algorithmName="SHA-512" hashValue="nJCPMKKPbQe6/ha4iPpgDvsehmgBQOKJ/8YB5Oj66Xa1HSaMdEySI9MA2i7F3wvMOIhzJpsg48H1o311Buf3qA==" saltValue="Z3UMDN8w5bylweDrohUzTQ==" spinCount="100000" sqref="H211" name="Intervalo1_1_3_11"/>
    <protectedRange algorithmName="SHA-512" hashValue="SOYoXHnsd8H3JMwtnN8n0SDMvJLW8NUH3c7N9U/C2WTm7adtKrHc9Rw5AhcK1dwRMld7kJZ5o3zpwjKqrnC6rw==" saltValue="9sV1nF7wJ5XLhLyfByHakQ==" spinCount="100000" sqref="H210" name="Intervalo1_9_32"/>
    <protectedRange algorithmName="SHA-512" hashValue="nJCPMKKPbQe6/ha4iPpgDvsehmgBQOKJ/8YB5Oj66Xa1HSaMdEySI9MA2i7F3wvMOIhzJpsg48H1o311Buf3qA==" saltValue="Z3UMDN8w5bylweDrohUzTQ==" spinCount="100000" sqref="H218" name="Intervalo1_1_3_12"/>
    <protectedRange algorithmName="SHA-512" hashValue="nJCPMKKPbQe6/ha4iPpgDvsehmgBQOKJ/8YB5Oj66Xa1HSaMdEySI9MA2i7F3wvMOIhzJpsg48H1o311Buf3qA==" saltValue="Z3UMDN8w5bylweDrohUzTQ==" spinCount="100000" sqref="H220" name="Intervalo1_1_3_13"/>
    <protectedRange algorithmName="SHA-512" hashValue="nJCPMKKPbQe6/ha4iPpgDvsehmgBQOKJ/8YB5Oj66Xa1HSaMdEySI9MA2i7F3wvMOIhzJpsg48H1o311Buf3qA==" saltValue="Z3UMDN8w5bylweDrohUzTQ==" spinCount="100000" sqref="H234:H235" name="Intervalo1_1_3_14"/>
    <protectedRange algorithmName="SHA-512" hashValue="SOYoXHnsd8H3JMwtnN8n0SDMvJLW8NUH3c7N9U/C2WTm7adtKrHc9Rw5AhcK1dwRMld7kJZ5o3zpwjKqrnC6rw==" saltValue="9sV1nF7wJ5XLhLyfByHakQ==" spinCount="100000" sqref="H242" name="Intervalo1_4_1"/>
    <protectedRange algorithmName="SHA-512" hashValue="nJCPMKKPbQe6/ha4iPpgDvsehmgBQOKJ/8YB5Oj66Xa1HSaMdEySI9MA2i7F3wvMOIhzJpsg48H1o311Buf3qA==" saltValue="Z3UMDN8w5bylweDrohUzTQ==" spinCount="100000" sqref="H250:H253" name="Intervalo1_1_3_15"/>
    <protectedRange algorithmName="SHA-512" hashValue="nJCPMKKPbQe6/ha4iPpgDvsehmgBQOKJ/8YB5Oj66Xa1HSaMdEySI9MA2i7F3wvMOIhzJpsg48H1o311Buf3qA==" saltValue="Z3UMDN8w5bylweDrohUzTQ==" spinCount="100000" sqref="H267:H268 H255:H257 H260:H262 H287 H282" name="Intervalo1_1_3_16"/>
    <protectedRange algorithmName="SHA-512" hashValue="SOYoXHnsd8H3JMwtnN8n0SDMvJLW8NUH3c7N9U/C2WTm7adtKrHc9Rw5AhcK1dwRMld7kJZ5o3zpwjKqrnC6rw==" saltValue="9sV1nF7wJ5XLhLyfByHakQ==" spinCount="100000" sqref="H272" name="Intervalo1_14_39"/>
    <protectedRange algorithmName="SHA-512" hashValue="nJCPMKKPbQe6/ha4iPpgDvsehmgBQOKJ/8YB5Oj66Xa1HSaMdEySI9MA2i7F3wvMOIhzJpsg48H1o311Buf3qA==" saltValue="Z3UMDN8w5bylweDrohUzTQ==" spinCount="100000" sqref="H285:H286 H297:H299 H288" name="Intervalo1_1_3_17"/>
    <protectedRange algorithmName="SHA-512" hashValue="pYqvGp4vyeT51Cm34fl1Id+3laNBAeXZ4xCJQzRXtltNVGl551VlmJarAj+OLsj74RRcLroUKfyp8dsMep+krw==" saltValue="4tagR5G1Xs5zqOyVLn3ZaQ==" spinCount="100000" sqref="H289" name="Intervalo1_13_24"/>
    <protectedRange algorithmName="SHA-512" hashValue="nJCPMKKPbQe6/ha4iPpgDvsehmgBQOKJ/8YB5Oj66Xa1HSaMdEySI9MA2i7F3wvMOIhzJpsg48H1o311Buf3qA==" saltValue="Z3UMDN8w5bylweDrohUzTQ==" spinCount="100000" sqref="H305:H306" name="Intervalo1_1_3_18"/>
    <protectedRange algorithmName="SHA-512" hashValue="nJCPMKKPbQe6/ha4iPpgDvsehmgBQOKJ/8YB5Oj66Xa1HSaMdEySI9MA2i7F3wvMOIhzJpsg48H1o311Buf3qA==" saltValue="Z3UMDN8w5bylweDrohUzTQ==" spinCount="100000" sqref="H311:H312 H315:H316" name="Intervalo1_1_3_19"/>
    <protectedRange algorithmName="SHA-512" hashValue="nJCPMKKPbQe6/ha4iPpgDvsehmgBQOKJ/8YB5Oj66Xa1HSaMdEySI9MA2i7F3wvMOIhzJpsg48H1o311Buf3qA==" saltValue="Z3UMDN8w5bylweDrohUzTQ==" spinCount="100000" sqref="H215" name="Intervalo1_1_3_20"/>
    <protectedRange algorithmName="SHA-512" hashValue="BIECXXLQTeZJOx05FhxNMY6bX0FG7L8BpAjO3Hk073tMf1ubRNMfSRBsBwOVM9WAG5vzoeJK9zi73lb6vrANVA==" saltValue="YhRx49mkr4bYm3ZTPTnjcg==" spinCount="100000" sqref="G3" name="Intervalo1_15_3"/>
    <protectedRange algorithmName="SHA-512" hashValue="BIECXXLQTeZJOx05FhxNMY6bX0FG7L8BpAjO3Hk073tMf1ubRNMfSRBsBwOVM9WAG5vzoeJK9zi73lb6vrANVA==" saltValue="YhRx49mkr4bYm3ZTPTnjcg==" spinCount="100000" sqref="G8" name="Intervalo1_15_4"/>
    <protectedRange algorithmName="SHA-512" hashValue="BIECXXLQTeZJOx05FhxNMY6bX0FG7L8BpAjO3Hk073tMf1ubRNMfSRBsBwOVM9WAG5vzoeJK9zi73lb6vrANVA==" saltValue="YhRx49mkr4bYm3ZTPTnjcg==" spinCount="100000" sqref="G18:G19" name="Intervalo1_15_5_1"/>
    <protectedRange algorithmName="SHA-512" hashValue="BIECXXLQTeZJOx05FhxNMY6bX0FG7L8BpAjO3Hk073tMf1ubRNMfSRBsBwOVM9WAG5vzoeJK9zi73lb6vrANVA==" saltValue="YhRx49mkr4bYm3ZTPTnjcg==" spinCount="100000" sqref="G53:G56" name="Intervalo1_15_6"/>
    <protectedRange algorithmName="SHA-512" hashValue="BIECXXLQTeZJOx05FhxNMY6bX0FG7L8BpAjO3Hk073tMf1ubRNMfSRBsBwOVM9WAG5vzoeJK9zi73lb6vrANVA==" saltValue="YhRx49mkr4bYm3ZTPTnjcg==" spinCount="100000" sqref="G71" name="Intervalo1_15_7"/>
    <protectedRange algorithmName="SHA-512" hashValue="BIECXXLQTeZJOx05FhxNMY6bX0FG7L8BpAjO3Hk073tMf1ubRNMfSRBsBwOVM9WAG5vzoeJK9zi73lb6vrANVA==" saltValue="YhRx49mkr4bYm3ZTPTnjcg==" spinCount="100000" sqref="G88" name="Intervalo1_15_8"/>
    <protectedRange algorithmName="SHA-512" hashValue="BIECXXLQTeZJOx05FhxNMY6bX0FG7L8BpAjO3Hk073tMf1ubRNMfSRBsBwOVM9WAG5vzoeJK9zi73lb6vrANVA==" saltValue="YhRx49mkr4bYm3ZTPTnjcg==" spinCount="100000" sqref="G120:G121" name="Intervalo1_15_9_1"/>
    <protectedRange algorithmName="SHA-512" hashValue="BIECXXLQTeZJOx05FhxNMY6bX0FG7L8BpAjO3Hk073tMf1ubRNMfSRBsBwOVM9WAG5vzoeJK9zi73lb6vrANVA==" saltValue="YhRx49mkr4bYm3ZTPTnjcg==" spinCount="100000" sqref="G125" name="Intervalo1_15_10"/>
    <protectedRange algorithmName="SHA-512" hashValue="BIECXXLQTeZJOx05FhxNMY6bX0FG7L8BpAjO3Hk073tMf1ubRNMfSRBsBwOVM9WAG5vzoeJK9zi73lb6vrANVA==" saltValue="YhRx49mkr4bYm3ZTPTnjcg==" spinCount="100000" sqref="G141" name="Intervalo1_15_11"/>
    <protectedRange algorithmName="SHA-512" hashValue="sQdaJro8J67/AnMFJRr1C7pGr9rfyYjS1P4zS2YmLP+4mgVtSIuj/TuOyV7JDljSzzWzNsjbn7WRHaQud5EcYQ==" saltValue="dH8+dZXwqdmJz259YSaYDQ==" spinCount="100000" sqref="G155:G156" name="Intervalo2_3_11_1"/>
    <protectedRange algorithmName="SHA-512" hashValue="sQdaJro8J67/AnMFJRr1C7pGr9rfyYjS1P4zS2YmLP+4mgVtSIuj/TuOyV7JDljSzzWzNsjbn7WRHaQud5EcYQ==" saltValue="dH8+dZXwqdmJz259YSaYDQ==" spinCount="100000" sqref="G170" name="Intervalo2_3_12_1"/>
    <protectedRange algorithmName="SHA-512" hashValue="sQdaJro8J67/AnMFJRr1C7pGr9rfyYjS1P4zS2YmLP+4mgVtSIuj/TuOyV7JDljSzzWzNsjbn7WRHaQud5EcYQ==" saltValue="dH8+dZXwqdmJz259YSaYDQ==" spinCount="100000" sqref="G177:G178" name="Intervalo2_3_13_1"/>
    <protectedRange algorithmName="SHA-512" hashValue="sQdaJro8J67/AnMFJRr1C7pGr9rfyYjS1P4zS2YmLP+4mgVtSIuj/TuOyV7JDljSzzWzNsjbn7WRHaQud5EcYQ==" saltValue="dH8+dZXwqdmJz259YSaYDQ==" spinCount="100000" sqref="G230:G231" name="Intervalo2_3_14_1"/>
    <protectedRange algorithmName="SHA-512" hashValue="sQdaJro8J67/AnMFJRr1C7pGr9rfyYjS1P4zS2YmLP+4mgVtSIuj/TuOyV7JDljSzzWzNsjbn7WRHaQud5EcYQ==" saltValue="dH8+dZXwqdmJz259YSaYDQ==" spinCount="100000" sqref="G244:G245" name="Intervalo2_3_15_1"/>
    <protectedRange algorithmName="SHA-512" hashValue="sQdaJro8J67/AnMFJRr1C7pGr9rfyYjS1P4zS2YmLP+4mgVtSIuj/TuOyV7JDljSzzWzNsjbn7WRHaQud5EcYQ==" saltValue="dH8+dZXwqdmJz259YSaYDQ==" spinCount="100000" sqref="G269:G271" name="Intervalo2_3_16_1"/>
    <protectedRange algorithmName="SHA-512" hashValue="sQdaJro8J67/AnMFJRr1C7pGr9rfyYjS1P4zS2YmLP+4mgVtSIuj/TuOyV7JDljSzzWzNsjbn7WRHaQud5EcYQ==" saltValue="dH8+dZXwqdmJz259YSaYDQ==" spinCount="100000" sqref="G279:G281" name="Intervalo2_3_17_1"/>
    <protectedRange algorithmName="SHA-512" hashValue="sQdaJro8J67/AnMFJRr1C7pGr9rfyYjS1P4zS2YmLP+4mgVtSIuj/TuOyV7JDljSzzWzNsjbn7WRHaQud5EcYQ==" saltValue="dH8+dZXwqdmJz259YSaYDQ==" spinCount="100000" sqref="G291:G293" name="Intervalo2_3_18_1"/>
    <protectedRange algorithmName="SHA-512" hashValue="BIECXXLQTeZJOx05FhxNMY6bX0FG7L8BpAjO3Hk073tMf1ubRNMfSRBsBwOVM9WAG5vzoeJK9zi73lb6vrANVA==" saltValue="YhRx49mkr4bYm3ZTPTnjcg==" spinCount="100000" sqref="B357 B325:B326 B328:B329 B331:B332 B344" name="Intervalo1_67_1"/>
    <protectedRange algorithmName="SHA-512" hashValue="pYqvGp4vyeT51Cm34fl1Id+3laNBAeXZ4xCJQzRXtltNVGl551VlmJarAj+OLsj74RRcLroUKfyp8dsMep+krw==" saltValue="4tagR5G1Xs5zqOyVLn3ZaQ==" spinCount="100000" sqref="B345" name="Intervalo1_8_1_1"/>
    <protectedRange algorithmName="SHA-512" hashValue="pYqvGp4vyeT51Cm34fl1Id+3laNBAeXZ4xCJQzRXtltNVGl551VlmJarAj+OLsj74RRcLroUKfyp8dsMep+krw==" saltValue="4tagR5G1Xs5zqOyVLn3ZaQ==" spinCount="100000" sqref="B333:B340 B319:B324 B346:B349 B327 B330 B343" name="Intervalo1_13_12_1"/>
    <protectedRange algorithmName="SHA-512" hashValue="SOYoXHnsd8H3JMwtnN8n0SDMvJLW8NUH3c7N9U/C2WTm7adtKrHc9Rw5AhcK1dwRMld7kJZ5o3zpwjKqrnC6rw==" saltValue="9sV1nF7wJ5XLhLyfByHakQ==" spinCount="100000" sqref="B350" name="Intervalo1_1_7_5_1"/>
    <protectedRange algorithmName="SHA-512" hashValue="SOYoXHnsd8H3JMwtnN8n0SDMvJLW8NUH3c7N9U/C2WTm7adtKrHc9Rw5AhcK1dwRMld7kJZ5o3zpwjKqrnC6rw==" saltValue="9sV1nF7wJ5XLhLyfByHakQ==" spinCount="100000" sqref="B351" name="Intervalo1_2_3_3"/>
    <protectedRange algorithmName="SHA-512" hashValue="SOYoXHnsd8H3JMwtnN8n0SDMvJLW8NUH3c7N9U/C2WTm7adtKrHc9Rw5AhcK1dwRMld7kJZ5o3zpwjKqrnC6rw==" saltValue="9sV1nF7wJ5XLhLyfByHakQ==" spinCount="100000" sqref="B352" name="Intervalo1_4_3_3"/>
    <protectedRange algorithmName="SHA-512" hashValue="BIECXXLQTeZJOx05FhxNMY6bX0FG7L8BpAjO3Hk073tMf1ubRNMfSRBsBwOVM9WAG5vzoeJK9zi73lb6vrANVA==" saltValue="YhRx49mkr4bYm3ZTPTnjcg==" spinCount="100000" sqref="B353" name="Intervalo1_5_3_2_1"/>
    <protectedRange algorithmName="SHA-512" hashValue="BIECXXLQTeZJOx05FhxNMY6bX0FG7L8BpAjO3Hk073tMf1ubRNMfSRBsBwOVM9WAG5vzoeJK9zi73lb6vrANVA==" saltValue="YhRx49mkr4bYm3ZTPTnjcg==" spinCount="100000" sqref="B354" name="Intervalo1_6_3_1"/>
    <protectedRange algorithmName="SHA-512" hashValue="SOYoXHnsd8H3JMwtnN8n0SDMvJLW8NUH3c7N9U/C2WTm7adtKrHc9Rw5AhcK1dwRMld7kJZ5o3zpwjKqrnC6rw==" saltValue="9sV1nF7wJ5XLhLyfByHakQ==" spinCount="100000" sqref="B355:B356" name="Intervalo1_14_21_1"/>
    <protectedRange algorithmName="SHA-512" hashValue="sQdaJro8J67/AnMFJRr1C7pGr9rfyYjS1P4zS2YmLP+4mgVtSIuj/TuOyV7JDljSzzWzNsjbn7WRHaQud5EcYQ==" saltValue="dH8+dZXwqdmJz259YSaYDQ==" spinCount="100000" sqref="B317:B318" name="Intervalo2_2"/>
    <protectedRange algorithmName="SHA-512" hashValue="sQdaJro8J67/AnMFJRr1C7pGr9rfyYjS1P4zS2YmLP+4mgVtSIuj/TuOyV7JDljSzzWzNsjbn7WRHaQud5EcYQ==" saltValue="dH8+dZXwqdmJz259YSaYDQ==" spinCount="100000" sqref="B341:B342" name="Intervalo2_2_1"/>
    <protectedRange algorithmName="SHA-512" hashValue="pYqvGp4vyeT51Cm34fl1Id+3laNBAeXZ4xCJQzRXtltNVGl551VlmJarAj+OLsj74RRcLroUKfyp8dsMep+krw==" saltValue="4tagR5G1Xs5zqOyVLn3ZaQ==" spinCount="100000" sqref="C343:C349 C319:C340" name="Intervalo1_13_4_1"/>
    <protectedRange algorithmName="SHA-512" hashValue="SOYoXHnsd8H3JMwtnN8n0SDMvJLW8NUH3c7N9U/C2WTm7adtKrHc9Rw5AhcK1dwRMld7kJZ5o3zpwjKqrnC6rw==" saltValue="9sV1nF7wJ5XLhLyfByHakQ==" spinCount="100000" sqref="C351" name="Intervalo1_2_3_1_1"/>
    <protectedRange algorithmName="SHA-512" hashValue="SOYoXHnsd8H3JMwtnN8n0SDMvJLW8NUH3c7N9U/C2WTm7adtKrHc9Rw5AhcK1dwRMld7kJZ5o3zpwjKqrnC6rw==" saltValue="9sV1nF7wJ5XLhLyfByHakQ==" spinCount="100000" sqref="C352" name="Intervalo1_4_3_1"/>
    <protectedRange algorithmName="SHA-512" hashValue="BIECXXLQTeZJOx05FhxNMY6bX0FG7L8BpAjO3Hk073tMf1ubRNMfSRBsBwOVM9WAG5vzoeJK9zi73lb6vrANVA==" saltValue="YhRx49mkr4bYm3ZTPTnjcg==" spinCount="100000" sqref="C353" name="Intervalo1_5_3_1_1"/>
    <protectedRange algorithmName="SHA-512" hashValue="BIECXXLQTeZJOx05FhxNMY6bX0FG7L8BpAjO3Hk073tMf1ubRNMfSRBsBwOVM9WAG5vzoeJK9zi73lb6vrANVA==" saltValue="YhRx49mkr4bYm3ZTPTnjcg==" spinCount="100000" sqref="C354" name="Intervalo1_6_3"/>
    <protectedRange algorithmName="SHA-512" hashValue="SOYoXHnsd8H3JMwtnN8n0SDMvJLW8NUH3c7N9U/C2WTm7adtKrHc9Rw5AhcK1dwRMld7kJZ5o3zpwjKqrnC6rw==" saltValue="9sV1nF7wJ5XLhLyfByHakQ==" spinCount="100000" sqref="C355:C357" name="Intervalo1_14_8_1"/>
    <protectedRange algorithmName="SHA-512" hashValue="SOYoXHnsd8H3JMwtnN8n0SDMvJLW8NUH3c7N9U/C2WTm7adtKrHc9Rw5AhcK1dwRMld7kJZ5o3zpwjKqrnC6rw==" saltValue="9sV1nF7wJ5XLhLyfByHakQ==" spinCount="100000" sqref="C350" name="Intervalo1_1_7_8_1"/>
    <protectedRange algorithmName="SHA-512" hashValue="sQdaJro8J67/AnMFJRr1C7pGr9rfyYjS1P4zS2YmLP+4mgVtSIuj/TuOyV7JDljSzzWzNsjbn7WRHaQud5EcYQ==" saltValue="dH8+dZXwqdmJz259YSaYDQ==" spinCount="100000" sqref="C317:C318" name="Intervalo2_1_1"/>
    <protectedRange algorithmName="SHA-512" hashValue="sQdaJro8J67/AnMFJRr1C7pGr9rfyYjS1P4zS2YmLP+4mgVtSIuj/TuOyV7JDljSzzWzNsjbn7WRHaQud5EcYQ==" saltValue="dH8+dZXwqdmJz259YSaYDQ==" spinCount="100000" sqref="C341:C342" name="Intervalo2_1_2"/>
    <protectedRange algorithmName="SHA-512" hashValue="BIECXXLQTeZJOx05FhxNMY6bX0FG7L8BpAjO3Hk073tMf1ubRNMfSRBsBwOVM9WAG5vzoeJK9zi73lb6vrANVA==" saltValue="YhRx49mkr4bYm3ZTPTnjcg==" spinCount="100000" sqref="D329 D320 D351:D353" name="Intervalo1_90_2"/>
    <protectedRange algorithmName="SHA-512" hashValue="pYqvGp4vyeT51Cm34fl1Id+3laNBAeXZ4xCJQzRXtltNVGl551VlmJarAj+OLsj74RRcLroUKfyp8dsMep+krw==" saltValue="4tagR5G1Xs5zqOyVLn3ZaQ==" spinCount="100000" sqref="D348 D323" name="Intervalo1_8_4"/>
    <protectedRange algorithmName="SHA-512" hashValue="pYqvGp4vyeT51Cm34fl1Id+3laNBAeXZ4xCJQzRXtltNVGl551VlmJarAj+OLsj74RRcLroUKfyp8dsMep+krw==" saltValue="4tagR5G1Xs5zqOyVLn3ZaQ==" spinCount="100000" sqref="D349 D330:D340 D324:D328 D343:D347 D319 D321:D322" name="Intervalo1_13_16_1"/>
    <protectedRange algorithmName="SHA-512" hashValue="SOYoXHnsd8H3JMwtnN8n0SDMvJLW8NUH3c7N9U/C2WTm7adtKrHc9Rw5AhcK1dwRMld7kJZ5o3zpwjKqrnC6rw==" saltValue="9sV1nF7wJ5XLhLyfByHakQ==" spinCount="100000" sqref="D350" name="Intervalo1_1_7_8_2"/>
    <protectedRange algorithmName="SHA-512" hashValue="BIECXXLQTeZJOx05FhxNMY6bX0FG7L8BpAjO3Hk073tMf1ubRNMfSRBsBwOVM9WAG5vzoeJK9zi73lb6vrANVA==" saltValue="YhRx49mkr4bYm3ZTPTnjcg==" spinCount="100000" sqref="D354" name="Intervalo1_6_3_2"/>
    <protectedRange algorithmName="SHA-512" hashValue="SOYoXHnsd8H3JMwtnN8n0SDMvJLW8NUH3c7N9U/C2WTm7adtKrHc9Rw5AhcK1dwRMld7kJZ5o3zpwjKqrnC6rw==" saltValue="9sV1nF7wJ5XLhLyfByHakQ==" spinCount="100000" sqref="D355:D357" name="Intervalo1_14_30_1"/>
    <protectedRange algorithmName="SHA-512" hashValue="sQdaJro8J67/AnMFJRr1C7pGr9rfyYjS1P4zS2YmLP+4mgVtSIuj/TuOyV7JDljSzzWzNsjbn7WRHaQud5EcYQ==" saltValue="dH8+dZXwqdmJz259YSaYDQ==" spinCount="100000" sqref="D317:D318" name="Intervalo2_3"/>
    <protectedRange algorithmName="SHA-512" hashValue="sQdaJro8J67/AnMFJRr1C7pGr9rfyYjS1P4zS2YmLP+4mgVtSIuj/TuOyV7JDljSzzWzNsjbn7WRHaQud5EcYQ==" saltValue="dH8+dZXwqdmJz259YSaYDQ==" spinCount="100000" sqref="D341" name="Intervalo2_3_1"/>
    <protectedRange algorithmName="SHA-512" hashValue="BIECXXLQTeZJOx05FhxNMY6bX0FG7L8BpAjO3Hk073tMf1ubRNMfSRBsBwOVM9WAG5vzoeJK9zi73lb6vrANVA==" saltValue="YhRx49mkr4bYm3ZTPTnjcg==" spinCount="100000" sqref="D342" name="Intervalo1_15_2"/>
    <protectedRange algorithmName="SHA-512" hashValue="SOYoXHnsd8H3JMwtnN8n0SDMvJLW8NUH3c7N9U/C2WTm7adtKrHc9Rw5AhcK1dwRMld7kJZ5o3zpwjKqrnC6rw==" saltValue="9sV1nF7wJ5XLhLyfByHakQ==" spinCount="100000" sqref="E356:E357" name="Intervalo1_9_9_1"/>
    <protectedRange algorithmName="SHA-512" hashValue="pYqvGp4vyeT51Cm34fl1Id+3laNBAeXZ4xCJQzRXtltNVGl551VlmJarAj+OLsj74RRcLroUKfyp8dsMep+krw==" saltValue="4tagR5G1Xs5zqOyVLn3ZaQ==" spinCount="100000" sqref="E319:E340 E343:E349" name="Intervalo1_13_8_1"/>
    <protectedRange algorithmName="SHA-512" hashValue="SOYoXHnsd8H3JMwtnN8n0SDMvJLW8NUH3c7N9U/C2WTm7adtKrHc9Rw5AhcK1dwRMld7kJZ5o3zpwjKqrnC6rw==" saltValue="9sV1nF7wJ5XLhLyfByHakQ==" spinCount="100000" sqref="E350" name="Intervalo1_1_7_4"/>
    <protectedRange algorithmName="SHA-512" hashValue="SOYoXHnsd8H3JMwtnN8n0SDMvJLW8NUH3c7N9U/C2WTm7adtKrHc9Rw5AhcK1dwRMld7kJZ5o3zpwjKqrnC6rw==" saltValue="9sV1nF7wJ5XLhLyfByHakQ==" spinCount="100000" sqref="E351" name="Intervalo1_2_3_2_1"/>
    <protectedRange algorithmName="SHA-512" hashValue="SOYoXHnsd8H3JMwtnN8n0SDMvJLW8NUH3c7N9U/C2WTm7adtKrHc9Rw5AhcK1dwRMld7kJZ5o3zpwjKqrnC6rw==" saltValue="9sV1nF7wJ5XLhLyfByHakQ==" spinCount="100000" sqref="E352:E354" name="Intervalo1_4_3_2_1"/>
    <protectedRange algorithmName="SHA-512" hashValue="SOYoXHnsd8H3JMwtnN8n0SDMvJLW8NUH3c7N9U/C2WTm7adtKrHc9Rw5AhcK1dwRMld7kJZ5o3zpwjKqrnC6rw==" saltValue="9sV1nF7wJ5XLhLyfByHakQ==" spinCount="100000" sqref="E355" name="Intervalo1_14_16_1"/>
    <protectedRange algorithmName="SHA-512" hashValue="BIECXXLQTeZJOx05FhxNMY6bX0FG7L8BpAjO3Hk073tMf1ubRNMfSRBsBwOVM9WAG5vzoeJK9zi73lb6vrANVA==" saltValue="YhRx49mkr4bYm3ZTPTnjcg==" spinCount="100000" sqref="F319:F320" name="Intervalo1_35"/>
    <protectedRange algorithmName="SHA-512" hashValue="pYqvGp4vyeT51Cm34fl1Id+3laNBAeXZ4xCJQzRXtltNVGl551VlmJarAj+OLsj74RRcLroUKfyp8dsMep+krw==" saltValue="4tagR5G1Xs5zqOyVLn3ZaQ==" spinCount="100000" sqref="F343:F349 F321:F340" name="Intervalo1_13_6"/>
    <protectedRange algorithmName="SHA-512" hashValue="SOYoXHnsd8H3JMwtnN8n0SDMvJLW8NUH3c7N9U/C2WTm7adtKrHc9Rw5AhcK1dwRMld7kJZ5o3zpwjKqrnC6rw==" saltValue="9sV1nF7wJ5XLhLyfByHakQ==" spinCount="100000" sqref="F350" name="Intervalo1_1_7"/>
    <protectedRange algorithmName="SHA-512" hashValue="SOYoXHnsd8H3JMwtnN8n0SDMvJLW8NUH3c7N9U/C2WTm7adtKrHc9Rw5AhcK1dwRMld7kJZ5o3zpwjKqrnC6rw==" saltValue="9sV1nF7wJ5XLhLyfByHakQ==" spinCount="100000" sqref="F351" name="Intervalo1_2_3_4"/>
    <protectedRange algorithmName="SHA-512" hashValue="SOYoXHnsd8H3JMwtnN8n0SDMvJLW8NUH3c7N9U/C2WTm7adtKrHc9Rw5AhcK1dwRMld7kJZ5o3zpwjKqrnC6rw==" saltValue="9sV1nF7wJ5XLhLyfByHakQ==" spinCount="100000" sqref="F352" name="Intervalo1_4_3"/>
    <protectedRange algorithmName="SHA-512" hashValue="BIECXXLQTeZJOx05FhxNMY6bX0FG7L8BpAjO3Hk073tMf1ubRNMfSRBsBwOVM9WAG5vzoeJK9zi73lb6vrANVA==" saltValue="YhRx49mkr4bYm3ZTPTnjcg==" spinCount="100000" sqref="F353:F354" name="Intervalo1_5_3_4"/>
    <protectedRange algorithmName="SHA-512" hashValue="SOYoXHnsd8H3JMwtnN8n0SDMvJLW8NUH3c7N9U/C2WTm7adtKrHc9Rw5AhcK1dwRMld7kJZ5o3zpwjKqrnC6rw==" saltValue="9sV1nF7wJ5XLhLyfByHakQ==" spinCount="100000" sqref="F355:F357" name="Intervalo1_14_40"/>
    <protectedRange algorithmName="SHA-512" hashValue="sQdaJro8J67/AnMFJRr1C7pGr9rfyYjS1P4zS2YmLP+4mgVtSIuj/TuOyV7JDljSzzWzNsjbn7WRHaQud5EcYQ==" saltValue="dH8+dZXwqdmJz259YSaYDQ==" spinCount="100000" sqref="F317:F318" name="Intervalo2_1"/>
    <protectedRange algorithmName="SHA-512" hashValue="sQdaJro8J67/AnMFJRr1C7pGr9rfyYjS1P4zS2YmLP+4mgVtSIuj/TuOyV7JDljSzzWzNsjbn7WRHaQud5EcYQ==" saltValue="dH8+dZXwqdmJz259YSaYDQ==" spinCount="100000" sqref="F341:F342" name="Intervalo2_4"/>
    <protectedRange algorithmName="SHA-512" hashValue="BIECXXLQTeZJOx05FhxNMY6bX0FG7L8BpAjO3Hk073tMf1ubRNMfSRBsBwOVM9WAG5vzoeJK9zi73lb6vrANVA==" saltValue="YhRx49mkr4bYm3ZTPTnjcg==" spinCount="100000" sqref="H333:H334 H344 H354 H329 H323 H346 H348 H357" name="Intervalo1_36"/>
    <protectedRange algorithmName="SHA-512" hashValue="pYqvGp4vyeT51Cm34fl1Id+3laNBAeXZ4xCJQzRXtltNVGl551VlmJarAj+OLsj74RRcLroUKfyp8dsMep+krw==" saltValue="4tagR5G1Xs5zqOyVLn3ZaQ==" spinCount="100000" sqref="H347" name="Intervalo1_1_16"/>
    <protectedRange algorithmName="SHA-512" hashValue="nJCPMKKPbQe6/ha4iPpgDvsehmgBQOKJ/8YB5Oj66Xa1HSaMdEySI9MA2i7F3wvMOIhzJpsg48H1o311Buf3qA==" saltValue="Z3UMDN8w5bylweDrohUzTQ==" spinCount="100000" sqref="H324 H326 H319:H320 H330:H332" name="Intervalo1_1_3_1_1"/>
    <protectedRange algorithmName="SHA-512" hashValue="pYqvGp4vyeT51Cm34fl1Id+3laNBAeXZ4xCJQzRXtltNVGl551VlmJarAj+OLsj74RRcLroUKfyp8dsMep+krw==" saltValue="4tagR5G1Xs5zqOyVLn3ZaQ==" spinCount="100000" sqref="H349 H322 H345 H336:H340 H325 H343" name="Intervalo1_13_23_1"/>
    <protectedRange algorithmName="SHA-512" hashValue="SOYoXHnsd8H3JMwtnN8n0SDMvJLW8NUH3c7N9U/C2WTm7adtKrHc9Rw5AhcK1dwRMld7kJZ5o3zpwjKqrnC6rw==" saltValue="9sV1nF7wJ5XLhLyfByHakQ==" spinCount="100000" sqref="H350" name="Intervalo1_1_7_12"/>
    <protectedRange algorithmName="SHA-512" hashValue="SOYoXHnsd8H3JMwtnN8n0SDMvJLW8NUH3c7N9U/C2WTm7adtKrHc9Rw5AhcK1dwRMld7kJZ5o3zpwjKqrnC6rw==" saltValue="9sV1nF7wJ5XLhLyfByHakQ==" spinCount="100000" sqref="H351" name="Intervalo1_2_3_4_1"/>
    <protectedRange algorithmName="SHA-512" hashValue="SOYoXHnsd8H3JMwtnN8n0SDMvJLW8NUH3c7N9U/C2WTm7adtKrHc9Rw5AhcK1dwRMld7kJZ5o3zpwjKqrnC6rw==" saltValue="9sV1nF7wJ5XLhLyfByHakQ==" spinCount="100000" sqref="H352:H353" name="Intervalo1_4_3_4_1"/>
    <protectedRange algorithmName="SHA-512" hashValue="SOYoXHnsd8H3JMwtnN8n0SDMvJLW8NUH3c7N9U/C2WTm7adtKrHc9Rw5AhcK1dwRMld7kJZ5o3zpwjKqrnC6rw==" saltValue="9sV1nF7wJ5XLhLyfByHakQ==" spinCount="100000" sqref="H335 H355:H356 H321 H327:H328" name="Intervalo1_14_38_1"/>
    <protectedRange algorithmName="SHA-512" hashValue="BIECXXLQTeZJOx05FhxNMY6bX0FG7L8BpAjO3Hk073tMf1ubRNMfSRBsBwOVM9WAG5vzoeJK9zi73lb6vrANVA==" saltValue="YhRx49mkr4bYm3ZTPTnjcg==" spinCount="100000" sqref="G317:G318" name="Intervalo1_15_1"/>
    <protectedRange algorithmName="SHA-512" hashValue="BIECXXLQTeZJOx05FhxNMY6bX0FG7L8BpAjO3Hk073tMf1ubRNMfSRBsBwOVM9WAG5vzoeJK9zi73lb6vrANVA==" saltValue="YhRx49mkr4bYm3ZTPTnjcg==" spinCount="100000" sqref="G341:G342" name="Intervalo1_15_2_1"/>
  </protectedRanges>
  <autoFilter ref="A2:H358" xr:uid="{10AF66CF-CDA7-4F78-9733-D9ED869ADBF8}"/>
  <mergeCells count="1">
    <mergeCell ref="A1:H1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736E5-B16D-4602-B4AC-511C7399D5B7}">
  <sheetPr>
    <tabColor rgb="FF008B82"/>
  </sheetPr>
  <dimension ref="A1:G272"/>
  <sheetViews>
    <sheetView topLeftCell="A7" workbookViewId="0">
      <selection activeCell="E15" sqref="E15"/>
    </sheetView>
  </sheetViews>
  <sheetFormatPr defaultColWidth="8" defaultRowHeight="14.4" x14ac:dyDescent="0.3"/>
  <cols>
    <col min="1" max="1" width="7.6640625" bestFit="1" customWidth="1"/>
    <col min="2" max="2" width="43.33203125" customWidth="1"/>
    <col min="3" max="3" width="19.33203125" bestFit="1" customWidth="1"/>
    <col min="4" max="4" width="6.5546875" bestFit="1" customWidth="1"/>
    <col min="5" max="5" width="74.6640625" customWidth="1"/>
    <col min="6" max="7" width="16" customWidth="1"/>
  </cols>
  <sheetData>
    <row r="1" spans="1:7" ht="48" customHeight="1" x14ac:dyDescent="0.3">
      <c r="A1" s="152" t="s">
        <v>12</v>
      </c>
      <c r="B1" s="152"/>
      <c r="C1" s="152"/>
      <c r="D1" s="152"/>
      <c r="E1" s="152"/>
      <c r="F1" s="152"/>
      <c r="G1" s="152"/>
    </row>
    <row r="2" spans="1:7" x14ac:dyDescent="0.3">
      <c r="A2" s="5" t="s">
        <v>6</v>
      </c>
      <c r="B2" s="6" t="s">
        <v>418</v>
      </c>
      <c r="C2" s="7" t="s">
        <v>417</v>
      </c>
      <c r="D2" s="8" t="s">
        <v>2</v>
      </c>
      <c r="E2" s="9" t="s">
        <v>10</v>
      </c>
      <c r="F2" s="10" t="s">
        <v>7</v>
      </c>
      <c r="G2" s="6" t="s">
        <v>8</v>
      </c>
    </row>
    <row r="3" spans="1:7" x14ac:dyDescent="0.3">
      <c r="A3" s="40">
        <v>44928</v>
      </c>
      <c r="B3" s="21" t="s">
        <v>103</v>
      </c>
      <c r="C3" s="17" t="s">
        <v>377</v>
      </c>
      <c r="D3" s="17" t="s">
        <v>62</v>
      </c>
      <c r="E3" s="30" t="s">
        <v>204</v>
      </c>
      <c r="F3" s="44">
        <v>7874.62</v>
      </c>
      <c r="G3" s="27"/>
    </row>
    <row r="4" spans="1:7" x14ac:dyDescent="0.3">
      <c r="A4" s="42">
        <v>44928</v>
      </c>
      <c r="B4" s="22" t="s">
        <v>110</v>
      </c>
      <c r="C4" s="18">
        <v>412191</v>
      </c>
      <c r="D4" s="18" t="s">
        <v>83</v>
      </c>
      <c r="E4" s="24" t="s">
        <v>2131</v>
      </c>
      <c r="F4" s="27"/>
      <c r="G4" s="139">
        <v>137.96</v>
      </c>
    </row>
    <row r="5" spans="1:7" x14ac:dyDescent="0.3">
      <c r="A5" s="42">
        <v>44928</v>
      </c>
      <c r="B5" s="22" t="s">
        <v>179</v>
      </c>
      <c r="C5" s="38">
        <v>182378</v>
      </c>
      <c r="D5" s="18" t="s">
        <v>81</v>
      </c>
      <c r="E5" s="24" t="s">
        <v>2182</v>
      </c>
      <c r="F5" s="27"/>
      <c r="G5" s="51">
        <v>1349.72</v>
      </c>
    </row>
    <row r="6" spans="1:7" x14ac:dyDescent="0.3">
      <c r="A6" s="43">
        <v>44928</v>
      </c>
      <c r="B6" s="22" t="s">
        <v>2657</v>
      </c>
      <c r="C6" s="18">
        <v>59181</v>
      </c>
      <c r="D6" s="18" t="s">
        <v>81</v>
      </c>
      <c r="E6" s="30" t="s">
        <v>2658</v>
      </c>
      <c r="F6" s="27"/>
      <c r="G6" s="62">
        <v>547.41999999999996</v>
      </c>
    </row>
    <row r="7" spans="1:7" x14ac:dyDescent="0.3">
      <c r="A7" s="42">
        <v>44928</v>
      </c>
      <c r="B7" s="22" t="s">
        <v>144</v>
      </c>
      <c r="C7" s="18">
        <v>65559</v>
      </c>
      <c r="D7" s="18" t="s">
        <v>66</v>
      </c>
      <c r="E7" s="24" t="s">
        <v>2080</v>
      </c>
      <c r="F7" s="27"/>
      <c r="G7" s="62">
        <v>5442</v>
      </c>
    </row>
    <row r="8" spans="1:7" x14ac:dyDescent="0.3">
      <c r="A8" s="41">
        <v>44928</v>
      </c>
      <c r="B8" s="21" t="s">
        <v>869</v>
      </c>
      <c r="C8" s="36">
        <v>200688878257</v>
      </c>
      <c r="D8" s="17" t="s">
        <v>72</v>
      </c>
      <c r="E8" s="30" t="s">
        <v>2659</v>
      </c>
      <c r="F8" s="27"/>
      <c r="G8" s="46">
        <v>397.52</v>
      </c>
    </row>
    <row r="9" spans="1:7" x14ac:dyDescent="0.3">
      <c r="A9" s="40">
        <v>44929</v>
      </c>
      <c r="B9" s="21" t="s">
        <v>103</v>
      </c>
      <c r="C9" s="17" t="s">
        <v>377</v>
      </c>
      <c r="D9" s="17" t="s">
        <v>62</v>
      </c>
      <c r="E9" s="30" t="s">
        <v>204</v>
      </c>
      <c r="F9" s="44">
        <v>1519351.92</v>
      </c>
      <c r="G9" s="46"/>
    </row>
    <row r="10" spans="1:7" ht="24" x14ac:dyDescent="0.3">
      <c r="A10" s="41">
        <v>44929</v>
      </c>
      <c r="B10" s="23" t="s">
        <v>108</v>
      </c>
      <c r="C10" s="36" t="s">
        <v>384</v>
      </c>
      <c r="D10" s="17" t="s">
        <v>67</v>
      </c>
      <c r="E10" s="30" t="s">
        <v>2660</v>
      </c>
      <c r="F10" s="27"/>
      <c r="G10" s="46">
        <v>328598.57</v>
      </c>
    </row>
    <row r="11" spans="1:7" x14ac:dyDescent="0.3">
      <c r="A11" s="42">
        <v>44929</v>
      </c>
      <c r="B11" s="22" t="s">
        <v>140</v>
      </c>
      <c r="C11" s="18">
        <v>21685</v>
      </c>
      <c r="D11" s="18" t="s">
        <v>81</v>
      </c>
      <c r="E11" s="24" t="s">
        <v>1953</v>
      </c>
      <c r="F11" s="27"/>
      <c r="G11" s="51">
        <v>1099</v>
      </c>
    </row>
    <row r="12" spans="1:7" x14ac:dyDescent="0.3">
      <c r="A12" s="42">
        <v>44929</v>
      </c>
      <c r="B12" s="22" t="s">
        <v>140</v>
      </c>
      <c r="C12" s="18">
        <v>21684</v>
      </c>
      <c r="D12" s="18" t="s">
        <v>81</v>
      </c>
      <c r="E12" s="24" t="s">
        <v>1953</v>
      </c>
      <c r="F12" s="27"/>
      <c r="G12" s="51">
        <v>750</v>
      </c>
    </row>
    <row r="13" spans="1:7" x14ac:dyDescent="0.3">
      <c r="A13" s="42">
        <v>44929</v>
      </c>
      <c r="B13" s="22" t="s">
        <v>103</v>
      </c>
      <c r="C13" s="18" t="s">
        <v>377</v>
      </c>
      <c r="D13" s="18" t="s">
        <v>65</v>
      </c>
      <c r="E13" s="24" t="s">
        <v>208</v>
      </c>
      <c r="F13" s="27"/>
      <c r="G13" s="51">
        <v>384.13</v>
      </c>
    </row>
    <row r="14" spans="1:7" ht="24" x14ac:dyDescent="0.3">
      <c r="A14" s="42">
        <v>44929</v>
      </c>
      <c r="B14" s="26" t="s">
        <v>108</v>
      </c>
      <c r="C14" s="38" t="s">
        <v>384</v>
      </c>
      <c r="D14" s="18" t="s">
        <v>67</v>
      </c>
      <c r="E14" s="31" t="s">
        <v>2661</v>
      </c>
      <c r="F14" s="27"/>
      <c r="G14" s="51">
        <v>470.36</v>
      </c>
    </row>
    <row r="15" spans="1:7" x14ac:dyDescent="0.3">
      <c r="A15" s="42">
        <v>44929</v>
      </c>
      <c r="B15" s="26" t="s">
        <v>108</v>
      </c>
      <c r="C15" s="38" t="s">
        <v>384</v>
      </c>
      <c r="D15" s="18" t="s">
        <v>67</v>
      </c>
      <c r="E15" s="31" t="s">
        <v>2662</v>
      </c>
      <c r="F15" s="27"/>
      <c r="G15" s="51">
        <v>240.93</v>
      </c>
    </row>
    <row r="16" spans="1:7" ht="24" x14ac:dyDescent="0.3">
      <c r="A16" s="42">
        <v>44929</v>
      </c>
      <c r="B16" s="26" t="s">
        <v>108</v>
      </c>
      <c r="C16" s="38" t="s">
        <v>384</v>
      </c>
      <c r="D16" s="18" t="s">
        <v>67</v>
      </c>
      <c r="E16" s="31" t="s">
        <v>2663</v>
      </c>
      <c r="F16" s="27"/>
      <c r="G16" s="51">
        <v>307.8</v>
      </c>
    </row>
    <row r="17" spans="1:7" ht="24" x14ac:dyDescent="0.3">
      <c r="A17" s="42">
        <v>44929</v>
      </c>
      <c r="B17" s="26" t="s">
        <v>108</v>
      </c>
      <c r="C17" s="38" t="s">
        <v>384</v>
      </c>
      <c r="D17" s="18" t="s">
        <v>67</v>
      </c>
      <c r="E17" s="31" t="s">
        <v>2664</v>
      </c>
      <c r="F17" s="27"/>
      <c r="G17" s="51">
        <v>470.36</v>
      </c>
    </row>
    <row r="18" spans="1:7" ht="24" x14ac:dyDescent="0.3">
      <c r="A18" s="41">
        <v>44929</v>
      </c>
      <c r="B18" s="23" t="s">
        <v>108</v>
      </c>
      <c r="C18" s="36" t="s">
        <v>384</v>
      </c>
      <c r="D18" s="17" t="s">
        <v>67</v>
      </c>
      <c r="E18" s="30" t="s">
        <v>2665</v>
      </c>
      <c r="F18" s="27"/>
      <c r="G18" s="46">
        <v>903024.14</v>
      </c>
    </row>
    <row r="19" spans="1:7" x14ac:dyDescent="0.3">
      <c r="A19" s="42">
        <v>44929</v>
      </c>
      <c r="B19" s="22" t="s">
        <v>395</v>
      </c>
      <c r="C19" s="36" t="s">
        <v>415</v>
      </c>
      <c r="D19" s="18" t="s">
        <v>391</v>
      </c>
      <c r="E19" s="24" t="s">
        <v>2666</v>
      </c>
      <c r="F19" s="27"/>
      <c r="G19" s="51">
        <v>284000</v>
      </c>
    </row>
    <row r="20" spans="1:7" x14ac:dyDescent="0.3">
      <c r="A20" s="42">
        <v>44929</v>
      </c>
      <c r="B20" s="22" t="s">
        <v>103</v>
      </c>
      <c r="C20" s="18" t="s">
        <v>377</v>
      </c>
      <c r="D20" s="18" t="s">
        <v>65</v>
      </c>
      <c r="E20" s="24" t="s">
        <v>2667</v>
      </c>
      <c r="F20" s="27"/>
      <c r="G20" s="51">
        <v>6.63</v>
      </c>
    </row>
    <row r="21" spans="1:7" x14ac:dyDescent="0.3">
      <c r="A21" s="40">
        <v>44930</v>
      </c>
      <c r="B21" s="21" t="s">
        <v>103</v>
      </c>
      <c r="C21" s="17" t="s">
        <v>377</v>
      </c>
      <c r="D21" s="17" t="s">
        <v>62</v>
      </c>
      <c r="E21" s="30" t="s">
        <v>204</v>
      </c>
      <c r="F21" s="44">
        <v>25584.98</v>
      </c>
      <c r="G21" s="51"/>
    </row>
    <row r="22" spans="1:7" x14ac:dyDescent="0.3">
      <c r="A22" s="40">
        <v>44930</v>
      </c>
      <c r="B22" s="21" t="s">
        <v>103</v>
      </c>
      <c r="C22" s="17" t="s">
        <v>377</v>
      </c>
      <c r="D22" s="17" t="s">
        <v>2148</v>
      </c>
      <c r="E22" s="30" t="s">
        <v>2668</v>
      </c>
      <c r="F22" s="44">
        <v>9499.5</v>
      </c>
      <c r="G22" s="51"/>
    </row>
    <row r="23" spans="1:7" x14ac:dyDescent="0.3">
      <c r="A23" s="43">
        <v>44930</v>
      </c>
      <c r="B23" s="22" t="s">
        <v>1901</v>
      </c>
      <c r="C23" s="38">
        <v>258</v>
      </c>
      <c r="D23" s="18" t="s">
        <v>66</v>
      </c>
      <c r="E23" s="24" t="s">
        <v>2133</v>
      </c>
      <c r="F23" s="27"/>
      <c r="G23" s="51">
        <v>1554</v>
      </c>
    </row>
    <row r="24" spans="1:7" x14ac:dyDescent="0.3">
      <c r="A24" s="43">
        <v>44930</v>
      </c>
      <c r="B24" s="22" t="s">
        <v>140</v>
      </c>
      <c r="C24" s="18">
        <v>21762</v>
      </c>
      <c r="D24" s="18" t="s">
        <v>81</v>
      </c>
      <c r="E24" s="24" t="s">
        <v>1953</v>
      </c>
      <c r="F24" s="27"/>
      <c r="G24" s="51">
        <v>912</v>
      </c>
    </row>
    <row r="25" spans="1:7" x14ac:dyDescent="0.3">
      <c r="A25" s="43">
        <v>44930</v>
      </c>
      <c r="B25" s="22" t="s">
        <v>146</v>
      </c>
      <c r="C25" s="18">
        <v>13436</v>
      </c>
      <c r="D25" s="18" t="s">
        <v>82</v>
      </c>
      <c r="E25" s="24" t="s">
        <v>2502</v>
      </c>
      <c r="F25" s="27"/>
      <c r="G25" s="51">
        <v>820</v>
      </c>
    </row>
    <row r="26" spans="1:7" x14ac:dyDescent="0.3">
      <c r="A26" s="43">
        <v>44930</v>
      </c>
      <c r="B26" s="26" t="s">
        <v>1272</v>
      </c>
      <c r="C26" s="18">
        <v>5770</v>
      </c>
      <c r="D26" s="18" t="s">
        <v>66</v>
      </c>
      <c r="E26" s="24" t="s">
        <v>2669</v>
      </c>
      <c r="F26" s="27"/>
      <c r="G26" s="51">
        <v>3345.68</v>
      </c>
    </row>
    <row r="27" spans="1:7" x14ac:dyDescent="0.3">
      <c r="A27" s="43">
        <v>44930</v>
      </c>
      <c r="B27" s="21" t="s">
        <v>2670</v>
      </c>
      <c r="C27" s="17">
        <v>1712</v>
      </c>
      <c r="D27" s="17" t="s">
        <v>66</v>
      </c>
      <c r="E27" s="30" t="s">
        <v>2671</v>
      </c>
      <c r="F27" s="27"/>
      <c r="G27" s="51">
        <v>1457.3</v>
      </c>
    </row>
    <row r="28" spans="1:7" x14ac:dyDescent="0.3">
      <c r="A28" s="43">
        <v>44930</v>
      </c>
      <c r="B28" s="22" t="s">
        <v>813</v>
      </c>
      <c r="C28" s="18">
        <v>2414306</v>
      </c>
      <c r="D28" s="18" t="s">
        <v>68</v>
      </c>
      <c r="E28" s="24" t="s">
        <v>814</v>
      </c>
      <c r="F28" s="27"/>
      <c r="G28" s="51">
        <v>4424.41</v>
      </c>
    </row>
    <row r="29" spans="1:7" x14ac:dyDescent="0.3">
      <c r="A29" s="43">
        <v>44930</v>
      </c>
      <c r="B29" s="22" t="s">
        <v>2672</v>
      </c>
      <c r="C29" s="18">
        <v>562</v>
      </c>
      <c r="D29" s="18" t="s">
        <v>66</v>
      </c>
      <c r="E29" s="24" t="s">
        <v>2673</v>
      </c>
      <c r="F29" s="27"/>
      <c r="G29" s="51">
        <v>2226</v>
      </c>
    </row>
    <row r="30" spans="1:7" x14ac:dyDescent="0.3">
      <c r="A30" s="43">
        <v>44930</v>
      </c>
      <c r="B30" s="26" t="s">
        <v>1272</v>
      </c>
      <c r="C30" s="18">
        <v>5804</v>
      </c>
      <c r="D30" s="18" t="s">
        <v>91</v>
      </c>
      <c r="E30" s="24" t="s">
        <v>2674</v>
      </c>
      <c r="F30" s="27"/>
      <c r="G30" s="51">
        <v>3965.29</v>
      </c>
    </row>
    <row r="31" spans="1:7" x14ac:dyDescent="0.3">
      <c r="A31" s="42">
        <v>44930</v>
      </c>
      <c r="B31" s="22" t="s">
        <v>103</v>
      </c>
      <c r="C31" s="18" t="s">
        <v>377</v>
      </c>
      <c r="D31" s="18" t="s">
        <v>65</v>
      </c>
      <c r="E31" s="24" t="s">
        <v>208</v>
      </c>
      <c r="F31" s="27"/>
      <c r="G31" s="51">
        <v>1.07</v>
      </c>
    </row>
    <row r="32" spans="1:7" x14ac:dyDescent="0.3">
      <c r="A32" s="41">
        <v>44930</v>
      </c>
      <c r="B32" s="21" t="s">
        <v>2675</v>
      </c>
      <c r="C32" s="36">
        <v>12647701</v>
      </c>
      <c r="D32" s="17" t="s">
        <v>433</v>
      </c>
      <c r="E32" s="30" t="s">
        <v>2676</v>
      </c>
      <c r="F32" s="27"/>
      <c r="G32" s="46">
        <v>171.67</v>
      </c>
    </row>
    <row r="33" spans="1:7" x14ac:dyDescent="0.3">
      <c r="A33" s="41">
        <v>44930</v>
      </c>
      <c r="B33" s="23" t="s">
        <v>108</v>
      </c>
      <c r="C33" s="38" t="s">
        <v>384</v>
      </c>
      <c r="D33" s="17" t="s">
        <v>67</v>
      </c>
      <c r="E33" s="30" t="s">
        <v>2677</v>
      </c>
      <c r="F33" s="27"/>
      <c r="G33" s="46">
        <v>1829.56</v>
      </c>
    </row>
    <row r="34" spans="1:7" x14ac:dyDescent="0.3">
      <c r="A34" s="41">
        <v>44930</v>
      </c>
      <c r="B34" s="21" t="s">
        <v>111</v>
      </c>
      <c r="C34" s="36">
        <v>100</v>
      </c>
      <c r="D34" s="17" t="s">
        <v>70</v>
      </c>
      <c r="E34" s="30" t="s">
        <v>2678</v>
      </c>
      <c r="F34" s="27"/>
      <c r="G34" s="46">
        <v>300</v>
      </c>
    </row>
    <row r="35" spans="1:7" x14ac:dyDescent="0.3">
      <c r="A35" s="41">
        <v>44930</v>
      </c>
      <c r="B35" s="21" t="s">
        <v>111</v>
      </c>
      <c r="C35" s="36">
        <v>790</v>
      </c>
      <c r="D35" s="17" t="s">
        <v>71</v>
      </c>
      <c r="E35" s="30" t="s">
        <v>2679</v>
      </c>
      <c r="F35" s="27"/>
      <c r="G35" s="46">
        <v>14077.5</v>
      </c>
    </row>
    <row r="36" spans="1:7" x14ac:dyDescent="0.3">
      <c r="A36" s="40">
        <v>44931</v>
      </c>
      <c r="B36" s="21" t="s">
        <v>103</v>
      </c>
      <c r="C36" s="17" t="s">
        <v>377</v>
      </c>
      <c r="D36" s="17" t="s">
        <v>62</v>
      </c>
      <c r="E36" s="30" t="s">
        <v>204</v>
      </c>
      <c r="F36" s="44">
        <v>83186.87</v>
      </c>
      <c r="G36" s="46"/>
    </row>
    <row r="37" spans="1:7" x14ac:dyDescent="0.3">
      <c r="A37" s="41">
        <v>44931</v>
      </c>
      <c r="B37" s="26" t="s">
        <v>147</v>
      </c>
      <c r="C37" s="18">
        <v>243351</v>
      </c>
      <c r="D37" s="18" t="s">
        <v>66</v>
      </c>
      <c r="E37" s="24" t="s">
        <v>2091</v>
      </c>
      <c r="F37" s="27"/>
      <c r="G37" s="46">
        <v>9264.6</v>
      </c>
    </row>
    <row r="38" spans="1:7" x14ac:dyDescent="0.3">
      <c r="A38" s="41">
        <v>44931</v>
      </c>
      <c r="B38" s="26" t="s">
        <v>147</v>
      </c>
      <c r="C38" s="18">
        <v>243350</v>
      </c>
      <c r="D38" s="18" t="s">
        <v>66</v>
      </c>
      <c r="E38" s="24" t="s">
        <v>2091</v>
      </c>
      <c r="F38" s="27"/>
      <c r="G38" s="46">
        <v>806.4</v>
      </c>
    </row>
    <row r="39" spans="1:7" x14ac:dyDescent="0.3">
      <c r="A39" s="41">
        <v>44931</v>
      </c>
      <c r="B39" s="21" t="s">
        <v>166</v>
      </c>
      <c r="C39" s="18">
        <v>1656</v>
      </c>
      <c r="D39" s="18" t="s">
        <v>81</v>
      </c>
      <c r="E39" s="24" t="s">
        <v>2359</v>
      </c>
      <c r="F39" s="27"/>
      <c r="G39" s="46">
        <v>1944</v>
      </c>
    </row>
    <row r="40" spans="1:7" x14ac:dyDescent="0.3">
      <c r="A40" s="41">
        <v>44931</v>
      </c>
      <c r="B40" s="22" t="s">
        <v>116</v>
      </c>
      <c r="C40" s="36">
        <v>70</v>
      </c>
      <c r="D40" s="17" t="s">
        <v>74</v>
      </c>
      <c r="E40" s="30" t="s">
        <v>2680</v>
      </c>
      <c r="F40" s="27"/>
      <c r="G40" s="46">
        <v>5000</v>
      </c>
    </row>
    <row r="41" spans="1:7" x14ac:dyDescent="0.3">
      <c r="A41" s="41">
        <v>44931</v>
      </c>
      <c r="B41" s="21" t="s">
        <v>121</v>
      </c>
      <c r="C41" s="36">
        <v>54</v>
      </c>
      <c r="D41" s="17" t="s">
        <v>74</v>
      </c>
      <c r="E41" s="30" t="s">
        <v>2681</v>
      </c>
      <c r="F41" s="27"/>
      <c r="G41" s="46">
        <v>25000</v>
      </c>
    </row>
    <row r="42" spans="1:7" ht="24" x14ac:dyDescent="0.3">
      <c r="A42" s="41">
        <v>44931</v>
      </c>
      <c r="B42" s="21" t="s">
        <v>120</v>
      </c>
      <c r="C42" s="36">
        <v>79</v>
      </c>
      <c r="D42" s="17" t="s">
        <v>74</v>
      </c>
      <c r="E42" s="30" t="s">
        <v>2682</v>
      </c>
      <c r="F42" s="27"/>
      <c r="G42" s="46">
        <v>11663.03</v>
      </c>
    </row>
    <row r="43" spans="1:7" x14ac:dyDescent="0.3">
      <c r="A43" s="41">
        <v>44931</v>
      </c>
      <c r="B43" s="21" t="s">
        <v>962</v>
      </c>
      <c r="C43" s="36">
        <v>202300000000001</v>
      </c>
      <c r="D43" s="17" t="s">
        <v>74</v>
      </c>
      <c r="E43" s="30" t="s">
        <v>2683</v>
      </c>
      <c r="F43" s="27"/>
      <c r="G43" s="46">
        <v>15000</v>
      </c>
    </row>
    <row r="44" spans="1:7" x14ac:dyDescent="0.3">
      <c r="A44" s="41">
        <v>44931</v>
      </c>
      <c r="B44" s="21" t="s">
        <v>111</v>
      </c>
      <c r="C44" s="36">
        <v>101</v>
      </c>
      <c r="D44" s="17" t="s">
        <v>70</v>
      </c>
      <c r="E44" s="30" t="s">
        <v>2684</v>
      </c>
      <c r="F44" s="27"/>
      <c r="G44" s="46">
        <v>3500</v>
      </c>
    </row>
    <row r="45" spans="1:7" x14ac:dyDescent="0.3">
      <c r="A45" s="41">
        <v>44931</v>
      </c>
      <c r="B45" s="21" t="s">
        <v>111</v>
      </c>
      <c r="C45" s="36">
        <v>99</v>
      </c>
      <c r="D45" s="17" t="s">
        <v>70</v>
      </c>
      <c r="E45" s="30" t="s">
        <v>2685</v>
      </c>
      <c r="F45" s="27"/>
      <c r="G45" s="46">
        <v>11000</v>
      </c>
    </row>
    <row r="46" spans="1:7" x14ac:dyDescent="0.3">
      <c r="A46" s="42">
        <v>44931</v>
      </c>
      <c r="B46" s="22" t="s">
        <v>103</v>
      </c>
      <c r="C46" s="18" t="s">
        <v>377</v>
      </c>
      <c r="D46" s="18" t="s">
        <v>65</v>
      </c>
      <c r="E46" s="24" t="s">
        <v>2667</v>
      </c>
      <c r="F46" s="27"/>
      <c r="G46" s="51">
        <v>8.84</v>
      </c>
    </row>
    <row r="47" spans="1:7" x14ac:dyDescent="0.3">
      <c r="A47" s="40">
        <v>44932</v>
      </c>
      <c r="B47" s="21" t="s">
        <v>103</v>
      </c>
      <c r="C47" s="17" t="s">
        <v>377</v>
      </c>
      <c r="D47" s="17" t="s">
        <v>62</v>
      </c>
      <c r="E47" s="30" t="s">
        <v>204</v>
      </c>
      <c r="F47" s="44">
        <v>380056.41</v>
      </c>
      <c r="G47" s="51"/>
    </row>
    <row r="48" spans="1:7" x14ac:dyDescent="0.3">
      <c r="A48" s="40">
        <v>44932</v>
      </c>
      <c r="B48" s="21" t="s">
        <v>103</v>
      </c>
      <c r="C48" s="17" t="s">
        <v>377</v>
      </c>
      <c r="D48" s="17" t="s">
        <v>629</v>
      </c>
      <c r="E48" s="30" t="s">
        <v>2686</v>
      </c>
      <c r="F48" s="44">
        <v>121866.39</v>
      </c>
      <c r="G48" s="51"/>
    </row>
    <row r="49" spans="1:7" x14ac:dyDescent="0.3">
      <c r="A49" s="40">
        <v>44932</v>
      </c>
      <c r="B49" s="21" t="s">
        <v>103</v>
      </c>
      <c r="C49" s="17" t="s">
        <v>377</v>
      </c>
      <c r="D49" s="17" t="s">
        <v>629</v>
      </c>
      <c r="E49" s="30" t="s">
        <v>2686</v>
      </c>
      <c r="F49" s="44">
        <v>21502.69</v>
      </c>
      <c r="G49" s="51"/>
    </row>
    <row r="50" spans="1:7" x14ac:dyDescent="0.3">
      <c r="A50" s="40">
        <v>44932</v>
      </c>
      <c r="B50" s="21" t="s">
        <v>103</v>
      </c>
      <c r="C50" s="17" t="s">
        <v>377</v>
      </c>
      <c r="D50" s="17" t="s">
        <v>629</v>
      </c>
      <c r="E50" s="30" t="s">
        <v>2686</v>
      </c>
      <c r="F50" s="44">
        <v>576988.5</v>
      </c>
      <c r="G50" s="51"/>
    </row>
    <row r="51" spans="1:7" x14ac:dyDescent="0.3">
      <c r="A51" s="41">
        <v>44932</v>
      </c>
      <c r="B51" s="21" t="s">
        <v>127</v>
      </c>
      <c r="C51" s="36" t="s">
        <v>383</v>
      </c>
      <c r="D51" s="17" t="s">
        <v>79</v>
      </c>
      <c r="E51" s="30" t="s">
        <v>2687</v>
      </c>
      <c r="F51" s="27"/>
      <c r="G51" s="46">
        <v>624.26</v>
      </c>
    </row>
    <row r="52" spans="1:7" x14ac:dyDescent="0.3">
      <c r="A52" s="41">
        <v>44932</v>
      </c>
      <c r="B52" s="21" t="s">
        <v>127</v>
      </c>
      <c r="C52" s="36" t="s">
        <v>383</v>
      </c>
      <c r="D52" s="17" t="s">
        <v>79</v>
      </c>
      <c r="E52" s="30" t="s">
        <v>2688</v>
      </c>
      <c r="F52" s="27"/>
      <c r="G52" s="46">
        <v>197266.62</v>
      </c>
    </row>
    <row r="53" spans="1:7" x14ac:dyDescent="0.3">
      <c r="A53" s="41">
        <v>44932</v>
      </c>
      <c r="B53" s="21" t="s">
        <v>129</v>
      </c>
      <c r="C53" s="36">
        <v>1175</v>
      </c>
      <c r="D53" s="17" t="s">
        <v>686</v>
      </c>
      <c r="E53" s="30" t="s">
        <v>2689</v>
      </c>
      <c r="F53" s="27"/>
      <c r="G53" s="46">
        <v>59000</v>
      </c>
    </row>
    <row r="54" spans="1:7" x14ac:dyDescent="0.3">
      <c r="A54" s="41">
        <v>44932</v>
      </c>
      <c r="B54" s="21" t="s">
        <v>398</v>
      </c>
      <c r="C54" s="36">
        <v>202300000000001</v>
      </c>
      <c r="D54" s="17" t="s">
        <v>392</v>
      </c>
      <c r="E54" s="30" t="s">
        <v>2690</v>
      </c>
      <c r="F54" s="27"/>
      <c r="G54" s="46">
        <v>167857.07</v>
      </c>
    </row>
    <row r="55" spans="1:7" x14ac:dyDescent="0.3">
      <c r="A55" s="41">
        <v>44932</v>
      </c>
      <c r="B55" s="21" t="s">
        <v>398</v>
      </c>
      <c r="C55" s="36">
        <v>202300000000002</v>
      </c>
      <c r="D55" s="17" t="s">
        <v>95</v>
      </c>
      <c r="E55" s="30" t="s">
        <v>2691</v>
      </c>
      <c r="F55" s="27"/>
      <c r="G55" s="46">
        <v>190238.02</v>
      </c>
    </row>
    <row r="56" spans="1:7" x14ac:dyDescent="0.3">
      <c r="A56" s="41">
        <v>44932</v>
      </c>
      <c r="B56" s="21" t="s">
        <v>398</v>
      </c>
      <c r="C56" s="36">
        <v>202300000000003</v>
      </c>
      <c r="D56" s="17" t="s">
        <v>392</v>
      </c>
      <c r="E56" s="30" t="s">
        <v>2692</v>
      </c>
      <c r="F56" s="27"/>
      <c r="G56" s="46">
        <v>13026.64</v>
      </c>
    </row>
    <row r="57" spans="1:7" x14ac:dyDescent="0.3">
      <c r="A57" s="41">
        <v>44932</v>
      </c>
      <c r="B57" s="21" t="s">
        <v>398</v>
      </c>
      <c r="C57" s="36">
        <v>202300000000004</v>
      </c>
      <c r="D57" s="17" t="s">
        <v>392</v>
      </c>
      <c r="E57" s="30" t="s">
        <v>2693</v>
      </c>
      <c r="F57" s="27"/>
      <c r="G57" s="46">
        <v>8728.0499999999993</v>
      </c>
    </row>
    <row r="58" spans="1:7" x14ac:dyDescent="0.3">
      <c r="A58" s="41">
        <v>44932</v>
      </c>
      <c r="B58" s="22" t="s">
        <v>110</v>
      </c>
      <c r="C58" s="18">
        <v>412782</v>
      </c>
      <c r="D58" s="18" t="s">
        <v>83</v>
      </c>
      <c r="E58" s="24" t="s">
        <v>2131</v>
      </c>
      <c r="F58" s="27"/>
      <c r="G58" s="46">
        <v>74.239999999999995</v>
      </c>
    </row>
    <row r="59" spans="1:7" ht="24" x14ac:dyDescent="0.3">
      <c r="A59" s="41">
        <v>44932</v>
      </c>
      <c r="B59" s="21" t="s">
        <v>124</v>
      </c>
      <c r="C59" s="36">
        <v>202300000000001</v>
      </c>
      <c r="D59" s="17" t="s">
        <v>686</v>
      </c>
      <c r="E59" s="30" t="s">
        <v>2694</v>
      </c>
      <c r="F59" s="27"/>
      <c r="G59" s="46">
        <v>56310</v>
      </c>
    </row>
    <row r="60" spans="1:7" ht="24" x14ac:dyDescent="0.3">
      <c r="A60" s="41">
        <v>44932</v>
      </c>
      <c r="B60" s="21" t="s">
        <v>124</v>
      </c>
      <c r="C60" s="36">
        <v>202300000000002</v>
      </c>
      <c r="D60" s="17" t="s">
        <v>74</v>
      </c>
      <c r="E60" s="30" t="s">
        <v>2695</v>
      </c>
      <c r="F60" s="27"/>
      <c r="G60" s="46">
        <v>210853.31</v>
      </c>
    </row>
    <row r="61" spans="1:7" x14ac:dyDescent="0.3">
      <c r="A61" s="41">
        <v>44932</v>
      </c>
      <c r="B61" s="21" t="s">
        <v>124</v>
      </c>
      <c r="C61" s="36">
        <v>202300000000005</v>
      </c>
      <c r="D61" s="17" t="s">
        <v>74</v>
      </c>
      <c r="E61" s="30" t="s">
        <v>2696</v>
      </c>
      <c r="F61" s="27"/>
      <c r="G61" s="46">
        <v>196429.15</v>
      </c>
    </row>
    <row r="62" spans="1:7" x14ac:dyDescent="0.3">
      <c r="A62" s="42">
        <v>44932</v>
      </c>
      <c r="B62" s="22" t="s">
        <v>103</v>
      </c>
      <c r="C62" s="18" t="s">
        <v>377</v>
      </c>
      <c r="D62" s="18" t="s">
        <v>65</v>
      </c>
      <c r="E62" s="24" t="s">
        <v>2667</v>
      </c>
      <c r="F62" s="27"/>
      <c r="G62" s="51">
        <v>6.63</v>
      </c>
    </row>
    <row r="63" spans="1:7" x14ac:dyDescent="0.3">
      <c r="A63" s="40">
        <v>44935</v>
      </c>
      <c r="B63" s="21" t="s">
        <v>103</v>
      </c>
      <c r="C63" s="17" t="s">
        <v>377</v>
      </c>
      <c r="D63" s="17" t="s">
        <v>62</v>
      </c>
      <c r="E63" s="30" t="s">
        <v>204</v>
      </c>
      <c r="F63" s="44">
        <v>3492.97</v>
      </c>
      <c r="G63" s="51"/>
    </row>
    <row r="64" spans="1:7" x14ac:dyDescent="0.3">
      <c r="A64" s="40">
        <v>44935</v>
      </c>
      <c r="B64" s="21" t="s">
        <v>103</v>
      </c>
      <c r="C64" s="17" t="s">
        <v>377</v>
      </c>
      <c r="D64" s="17" t="s">
        <v>629</v>
      </c>
      <c r="E64" s="30" t="s">
        <v>2697</v>
      </c>
      <c r="F64" s="44">
        <v>167182.01</v>
      </c>
      <c r="G64" s="51"/>
    </row>
    <row r="65" spans="1:7" x14ac:dyDescent="0.3">
      <c r="A65" s="41">
        <v>44935</v>
      </c>
      <c r="B65" s="22" t="s">
        <v>175</v>
      </c>
      <c r="C65" s="18">
        <v>12445</v>
      </c>
      <c r="D65" s="18" t="s">
        <v>66</v>
      </c>
      <c r="E65" s="24" t="s">
        <v>2358</v>
      </c>
      <c r="F65" s="27"/>
      <c r="G65" s="61">
        <v>3179.76</v>
      </c>
    </row>
    <row r="66" spans="1:7" x14ac:dyDescent="0.3">
      <c r="A66" s="41">
        <v>44935</v>
      </c>
      <c r="B66" s="21" t="s">
        <v>113</v>
      </c>
      <c r="C66" s="36">
        <v>238379</v>
      </c>
      <c r="D66" s="17" t="s">
        <v>72</v>
      </c>
      <c r="E66" s="30" t="s">
        <v>2698</v>
      </c>
      <c r="F66" s="27"/>
      <c r="G66" s="61">
        <v>311</v>
      </c>
    </row>
    <row r="67" spans="1:7" x14ac:dyDescent="0.3">
      <c r="A67" s="41">
        <v>44935</v>
      </c>
      <c r="B67" s="22" t="s">
        <v>107</v>
      </c>
      <c r="C67" s="38">
        <v>4780</v>
      </c>
      <c r="D67" s="18" t="s">
        <v>82</v>
      </c>
      <c r="E67" s="24" t="s">
        <v>1918</v>
      </c>
      <c r="F67" s="27"/>
      <c r="G67" s="138">
        <v>8877.4500000000007</v>
      </c>
    </row>
    <row r="68" spans="1:7" x14ac:dyDescent="0.3">
      <c r="A68" s="41">
        <v>44935</v>
      </c>
      <c r="B68" s="22" t="s">
        <v>107</v>
      </c>
      <c r="C68" s="38">
        <v>4786</v>
      </c>
      <c r="D68" s="18" t="s">
        <v>82</v>
      </c>
      <c r="E68" s="24" t="s">
        <v>1918</v>
      </c>
      <c r="F68" s="27"/>
      <c r="G68" s="138">
        <v>13828.5</v>
      </c>
    </row>
    <row r="69" spans="1:7" x14ac:dyDescent="0.3">
      <c r="A69" s="41">
        <v>44935</v>
      </c>
      <c r="B69" s="22" t="s">
        <v>107</v>
      </c>
      <c r="C69" s="38">
        <v>4788</v>
      </c>
      <c r="D69" s="18" t="s">
        <v>66</v>
      </c>
      <c r="E69" s="24" t="s">
        <v>1920</v>
      </c>
      <c r="F69" s="27"/>
      <c r="G69" s="138">
        <v>321</v>
      </c>
    </row>
    <row r="70" spans="1:7" x14ac:dyDescent="0.3">
      <c r="A70" s="41">
        <v>44935</v>
      </c>
      <c r="B70" s="22" t="s">
        <v>107</v>
      </c>
      <c r="C70" s="38">
        <v>4790</v>
      </c>
      <c r="D70" s="18" t="s">
        <v>66</v>
      </c>
      <c r="E70" s="24" t="s">
        <v>1920</v>
      </c>
      <c r="F70" s="27"/>
      <c r="G70" s="138">
        <v>8144</v>
      </c>
    </row>
    <row r="71" spans="1:7" x14ac:dyDescent="0.3">
      <c r="A71" s="41">
        <v>44935</v>
      </c>
      <c r="B71" s="22" t="s">
        <v>107</v>
      </c>
      <c r="C71" s="38">
        <v>4782</v>
      </c>
      <c r="D71" s="18" t="s">
        <v>91</v>
      </c>
      <c r="E71" s="24" t="s">
        <v>2699</v>
      </c>
      <c r="F71" s="27"/>
      <c r="G71" s="138">
        <v>40.5</v>
      </c>
    </row>
    <row r="72" spans="1:7" x14ac:dyDescent="0.3">
      <c r="A72" s="41">
        <v>44935</v>
      </c>
      <c r="B72" s="22" t="s">
        <v>107</v>
      </c>
      <c r="C72" s="38">
        <v>4778</v>
      </c>
      <c r="D72" s="18" t="s">
        <v>66</v>
      </c>
      <c r="E72" s="24" t="s">
        <v>1920</v>
      </c>
      <c r="F72" s="27"/>
      <c r="G72" s="138">
        <v>8471</v>
      </c>
    </row>
    <row r="73" spans="1:7" x14ac:dyDescent="0.3">
      <c r="A73" s="41">
        <v>44935</v>
      </c>
      <c r="B73" s="22" t="s">
        <v>107</v>
      </c>
      <c r="C73" s="38">
        <v>4776</v>
      </c>
      <c r="D73" s="18" t="s">
        <v>66</v>
      </c>
      <c r="E73" s="24" t="s">
        <v>1920</v>
      </c>
      <c r="F73" s="27"/>
      <c r="G73" s="138">
        <v>10804.22</v>
      </c>
    </row>
    <row r="74" spans="1:7" x14ac:dyDescent="0.3">
      <c r="A74" s="41">
        <v>44935</v>
      </c>
      <c r="B74" s="22" t="s">
        <v>107</v>
      </c>
      <c r="C74" s="38">
        <v>4779</v>
      </c>
      <c r="D74" s="18" t="s">
        <v>91</v>
      </c>
      <c r="E74" s="24" t="s">
        <v>2700</v>
      </c>
      <c r="F74" s="27"/>
      <c r="G74" s="138">
        <v>4557.72</v>
      </c>
    </row>
    <row r="75" spans="1:7" x14ac:dyDescent="0.3">
      <c r="A75" s="41">
        <v>44935</v>
      </c>
      <c r="B75" s="22" t="s">
        <v>107</v>
      </c>
      <c r="C75" s="38">
        <v>4777</v>
      </c>
      <c r="D75" s="18" t="s">
        <v>66</v>
      </c>
      <c r="E75" s="24" t="s">
        <v>1920</v>
      </c>
      <c r="F75" s="27"/>
      <c r="G75" s="138">
        <v>13133.7</v>
      </c>
    </row>
    <row r="76" spans="1:7" x14ac:dyDescent="0.3">
      <c r="A76" s="41">
        <v>44935</v>
      </c>
      <c r="B76" s="22" t="s">
        <v>107</v>
      </c>
      <c r="C76" s="38">
        <v>4811</v>
      </c>
      <c r="D76" s="18" t="s">
        <v>66</v>
      </c>
      <c r="E76" s="24" t="s">
        <v>1920</v>
      </c>
      <c r="F76" s="27"/>
      <c r="G76" s="138">
        <v>472.3</v>
      </c>
    </row>
    <row r="77" spans="1:7" x14ac:dyDescent="0.3">
      <c r="A77" s="41">
        <v>44935</v>
      </c>
      <c r="B77" s="22" t="s">
        <v>107</v>
      </c>
      <c r="C77" s="38">
        <v>4789</v>
      </c>
      <c r="D77" s="18" t="s">
        <v>82</v>
      </c>
      <c r="E77" s="24" t="s">
        <v>1918</v>
      </c>
      <c r="F77" s="27"/>
      <c r="G77" s="138">
        <v>250.5</v>
      </c>
    </row>
    <row r="78" spans="1:7" x14ac:dyDescent="0.3">
      <c r="A78" s="41">
        <v>44935</v>
      </c>
      <c r="B78" s="22" t="s">
        <v>107</v>
      </c>
      <c r="C78" s="38">
        <v>4820</v>
      </c>
      <c r="D78" s="18" t="s">
        <v>66</v>
      </c>
      <c r="E78" s="24" t="s">
        <v>1920</v>
      </c>
      <c r="F78" s="27"/>
      <c r="G78" s="138">
        <v>22752.799999999999</v>
      </c>
    </row>
    <row r="79" spans="1:7" x14ac:dyDescent="0.3">
      <c r="A79" s="40">
        <v>44935</v>
      </c>
      <c r="B79" s="22" t="s">
        <v>135</v>
      </c>
      <c r="C79" s="18">
        <v>2918</v>
      </c>
      <c r="D79" s="18" t="s">
        <v>66</v>
      </c>
      <c r="E79" s="24" t="s">
        <v>2701</v>
      </c>
      <c r="F79" s="27"/>
      <c r="G79" s="104">
        <v>2127.96</v>
      </c>
    </row>
    <row r="80" spans="1:7" x14ac:dyDescent="0.3">
      <c r="A80" s="40">
        <v>44935</v>
      </c>
      <c r="B80" s="22" t="s">
        <v>135</v>
      </c>
      <c r="C80" s="18">
        <v>2922</v>
      </c>
      <c r="D80" s="18" t="s">
        <v>82</v>
      </c>
      <c r="E80" s="24" t="s">
        <v>1918</v>
      </c>
      <c r="F80" s="27"/>
      <c r="G80" s="104">
        <v>16352.7</v>
      </c>
    </row>
    <row r="81" spans="1:7" x14ac:dyDescent="0.3">
      <c r="A81" s="40">
        <v>44935</v>
      </c>
      <c r="B81" s="22" t="s">
        <v>135</v>
      </c>
      <c r="C81" s="18">
        <v>2921</v>
      </c>
      <c r="D81" s="18" t="s">
        <v>66</v>
      </c>
      <c r="E81" s="24" t="s">
        <v>2701</v>
      </c>
      <c r="F81" s="27"/>
      <c r="G81" s="104">
        <v>8501.4500000000007</v>
      </c>
    </row>
    <row r="82" spans="1:7" x14ac:dyDescent="0.3">
      <c r="A82" s="40">
        <v>44935</v>
      </c>
      <c r="B82" s="22" t="s">
        <v>135</v>
      </c>
      <c r="C82" s="18">
        <v>2925</v>
      </c>
      <c r="D82" s="18" t="s">
        <v>66</v>
      </c>
      <c r="E82" s="24" t="s">
        <v>2701</v>
      </c>
      <c r="F82" s="27"/>
      <c r="G82" s="104">
        <v>2023.6</v>
      </c>
    </row>
    <row r="83" spans="1:7" x14ac:dyDescent="0.3">
      <c r="A83" s="40">
        <v>44935</v>
      </c>
      <c r="B83" s="22" t="s">
        <v>135</v>
      </c>
      <c r="C83" s="18">
        <v>2938</v>
      </c>
      <c r="D83" s="18" t="s">
        <v>66</v>
      </c>
      <c r="E83" s="24" t="s">
        <v>2701</v>
      </c>
      <c r="F83" s="27"/>
      <c r="G83" s="104">
        <v>14941</v>
      </c>
    </row>
    <row r="84" spans="1:7" x14ac:dyDescent="0.3">
      <c r="A84" s="40">
        <v>44935</v>
      </c>
      <c r="B84" s="22" t="s">
        <v>135</v>
      </c>
      <c r="C84" s="18">
        <v>2931</v>
      </c>
      <c r="D84" s="18" t="s">
        <v>66</v>
      </c>
      <c r="E84" s="24" t="s">
        <v>2701</v>
      </c>
      <c r="F84" s="27"/>
      <c r="G84" s="104">
        <v>10109.5</v>
      </c>
    </row>
    <row r="85" spans="1:7" x14ac:dyDescent="0.3">
      <c r="A85" s="40">
        <v>44935</v>
      </c>
      <c r="B85" s="22" t="s">
        <v>135</v>
      </c>
      <c r="C85" s="18">
        <v>2928</v>
      </c>
      <c r="D85" s="18" t="s">
        <v>66</v>
      </c>
      <c r="E85" s="24" t="s">
        <v>2701</v>
      </c>
      <c r="F85" s="27"/>
      <c r="G85" s="104">
        <v>7677.61</v>
      </c>
    </row>
    <row r="86" spans="1:7" x14ac:dyDescent="0.3">
      <c r="A86" s="40">
        <v>44935</v>
      </c>
      <c r="B86" s="22" t="s">
        <v>135</v>
      </c>
      <c r="C86" s="18">
        <v>2927</v>
      </c>
      <c r="D86" s="18" t="s">
        <v>82</v>
      </c>
      <c r="E86" s="24" t="s">
        <v>1918</v>
      </c>
      <c r="F86" s="27"/>
      <c r="G86" s="104">
        <v>7385.3</v>
      </c>
    </row>
    <row r="87" spans="1:7" x14ac:dyDescent="0.3">
      <c r="A87" s="40">
        <v>44935</v>
      </c>
      <c r="B87" s="22" t="s">
        <v>135</v>
      </c>
      <c r="C87" s="18">
        <v>2937</v>
      </c>
      <c r="D87" s="18" t="s">
        <v>82</v>
      </c>
      <c r="E87" s="24" t="s">
        <v>1918</v>
      </c>
      <c r="F87" s="27"/>
      <c r="G87" s="104">
        <v>6409.2</v>
      </c>
    </row>
    <row r="88" spans="1:7" x14ac:dyDescent="0.3">
      <c r="A88" s="42">
        <v>44935</v>
      </c>
      <c r="B88" s="22" t="s">
        <v>103</v>
      </c>
      <c r="C88" s="18" t="s">
        <v>377</v>
      </c>
      <c r="D88" s="18" t="s">
        <v>65</v>
      </c>
      <c r="E88" s="24" t="s">
        <v>2667</v>
      </c>
      <c r="F88" s="27"/>
      <c r="G88" s="51">
        <v>2.21</v>
      </c>
    </row>
    <row r="89" spans="1:7" x14ac:dyDescent="0.3">
      <c r="A89" s="40">
        <v>44936</v>
      </c>
      <c r="B89" s="21" t="s">
        <v>103</v>
      </c>
      <c r="C89" s="17" t="s">
        <v>377</v>
      </c>
      <c r="D89" s="17" t="s">
        <v>62</v>
      </c>
      <c r="E89" s="30" t="s">
        <v>204</v>
      </c>
      <c r="F89" s="44">
        <v>100</v>
      </c>
      <c r="G89" s="51"/>
    </row>
    <row r="90" spans="1:7" x14ac:dyDescent="0.3">
      <c r="A90" s="40">
        <v>44936</v>
      </c>
      <c r="B90" s="21" t="s">
        <v>103</v>
      </c>
      <c r="C90" s="17" t="s">
        <v>377</v>
      </c>
      <c r="D90" s="17" t="s">
        <v>629</v>
      </c>
      <c r="E90" s="30" t="s">
        <v>2702</v>
      </c>
      <c r="F90" s="44">
        <v>111202.7</v>
      </c>
      <c r="G90" s="51"/>
    </row>
    <row r="91" spans="1:7" x14ac:dyDescent="0.3">
      <c r="A91" s="40">
        <v>44936</v>
      </c>
      <c r="B91" s="21" t="s">
        <v>112</v>
      </c>
      <c r="C91" s="36">
        <v>18089</v>
      </c>
      <c r="D91" s="19" t="s">
        <v>63</v>
      </c>
      <c r="E91" s="30" t="s">
        <v>2703</v>
      </c>
      <c r="F91" s="27"/>
      <c r="G91" s="49">
        <v>873.87</v>
      </c>
    </row>
    <row r="92" spans="1:7" x14ac:dyDescent="0.3">
      <c r="A92" s="41">
        <v>44936</v>
      </c>
      <c r="B92" s="21" t="s">
        <v>143</v>
      </c>
      <c r="C92" s="36">
        <v>1024</v>
      </c>
      <c r="D92" s="17" t="s">
        <v>78</v>
      </c>
      <c r="E92" s="30" t="s">
        <v>2704</v>
      </c>
      <c r="F92" s="27"/>
      <c r="G92" s="46">
        <v>1437.33</v>
      </c>
    </row>
    <row r="93" spans="1:7" x14ac:dyDescent="0.3">
      <c r="A93" s="43">
        <v>44936</v>
      </c>
      <c r="B93" s="22" t="s">
        <v>196</v>
      </c>
      <c r="C93" s="18">
        <v>1467</v>
      </c>
      <c r="D93" s="18" t="s">
        <v>66</v>
      </c>
      <c r="E93" s="24" t="s">
        <v>1907</v>
      </c>
      <c r="F93" s="27"/>
      <c r="G93" s="104">
        <v>9652</v>
      </c>
    </row>
    <row r="94" spans="1:7" x14ac:dyDescent="0.3">
      <c r="A94" s="43">
        <v>44936</v>
      </c>
      <c r="B94" s="22" t="s">
        <v>196</v>
      </c>
      <c r="C94" s="18">
        <v>1476</v>
      </c>
      <c r="D94" s="18" t="s">
        <v>66</v>
      </c>
      <c r="E94" s="24" t="s">
        <v>1907</v>
      </c>
      <c r="F94" s="27"/>
      <c r="G94" s="104">
        <v>18750</v>
      </c>
    </row>
    <row r="95" spans="1:7" x14ac:dyDescent="0.3">
      <c r="A95" s="43">
        <v>44936</v>
      </c>
      <c r="B95" s="22" t="s">
        <v>196</v>
      </c>
      <c r="C95" s="18">
        <v>1475</v>
      </c>
      <c r="D95" s="18" t="s">
        <v>66</v>
      </c>
      <c r="E95" s="24" t="s">
        <v>1907</v>
      </c>
      <c r="F95" s="27"/>
      <c r="G95" s="104">
        <v>18750</v>
      </c>
    </row>
    <row r="96" spans="1:7" x14ac:dyDescent="0.3">
      <c r="A96" s="43">
        <v>44936</v>
      </c>
      <c r="B96" s="22" t="s">
        <v>196</v>
      </c>
      <c r="C96" s="18">
        <v>1474</v>
      </c>
      <c r="D96" s="18" t="s">
        <v>66</v>
      </c>
      <c r="E96" s="24" t="s">
        <v>1907</v>
      </c>
      <c r="F96" s="27"/>
      <c r="G96" s="104">
        <v>22250</v>
      </c>
    </row>
    <row r="97" spans="1:7" x14ac:dyDescent="0.3">
      <c r="A97" s="41">
        <v>44936</v>
      </c>
      <c r="B97" s="21" t="s">
        <v>150</v>
      </c>
      <c r="C97" s="36">
        <v>202300000000004</v>
      </c>
      <c r="D97" s="17" t="s">
        <v>84</v>
      </c>
      <c r="E97" s="30" t="s">
        <v>2705</v>
      </c>
      <c r="F97" s="27"/>
      <c r="G97" s="46">
        <v>39225.79</v>
      </c>
    </row>
    <row r="98" spans="1:7" x14ac:dyDescent="0.3">
      <c r="A98" s="42">
        <v>44936</v>
      </c>
      <c r="B98" s="22" t="s">
        <v>103</v>
      </c>
      <c r="C98" s="18" t="s">
        <v>377</v>
      </c>
      <c r="D98" s="18" t="s">
        <v>65</v>
      </c>
      <c r="E98" s="24" t="s">
        <v>2667</v>
      </c>
      <c r="F98" s="27"/>
      <c r="G98" s="51">
        <v>4.42</v>
      </c>
    </row>
    <row r="99" spans="1:7" x14ac:dyDescent="0.3">
      <c r="A99" s="41">
        <v>44936</v>
      </c>
      <c r="B99" s="27" t="s">
        <v>1735</v>
      </c>
      <c r="C99" s="37">
        <v>2492890</v>
      </c>
      <c r="D99" s="19" t="s">
        <v>72</v>
      </c>
      <c r="E99" s="34" t="s">
        <v>2706</v>
      </c>
      <c r="F99" s="27"/>
      <c r="G99" s="46">
        <v>263.70999999999998</v>
      </c>
    </row>
    <row r="100" spans="1:7" x14ac:dyDescent="0.3">
      <c r="A100" s="40">
        <v>44937</v>
      </c>
      <c r="B100" s="21" t="s">
        <v>103</v>
      </c>
      <c r="C100" s="17" t="s">
        <v>377</v>
      </c>
      <c r="D100" s="17" t="s">
        <v>62</v>
      </c>
      <c r="E100" s="30" t="s">
        <v>204</v>
      </c>
      <c r="F100" s="44">
        <v>8218.1299999999992</v>
      </c>
      <c r="G100" s="46"/>
    </row>
    <row r="101" spans="1:7" x14ac:dyDescent="0.3">
      <c r="A101" s="40">
        <v>44937</v>
      </c>
      <c r="B101" s="21" t="s">
        <v>103</v>
      </c>
      <c r="C101" s="17" t="s">
        <v>377</v>
      </c>
      <c r="D101" s="17" t="s">
        <v>629</v>
      </c>
      <c r="E101" s="30" t="s">
        <v>2707</v>
      </c>
      <c r="F101" s="44">
        <v>201605.07</v>
      </c>
      <c r="G101" s="46"/>
    </row>
    <row r="102" spans="1:7" x14ac:dyDescent="0.3">
      <c r="A102" s="43">
        <v>44937</v>
      </c>
      <c r="B102" s="26" t="s">
        <v>1272</v>
      </c>
      <c r="C102" s="18">
        <v>5891</v>
      </c>
      <c r="D102" s="18" t="s">
        <v>66</v>
      </c>
      <c r="E102" s="24" t="s">
        <v>2708</v>
      </c>
      <c r="F102" s="27"/>
      <c r="G102" s="51">
        <v>1279.5999999999999</v>
      </c>
    </row>
    <row r="103" spans="1:7" x14ac:dyDescent="0.3">
      <c r="A103" s="43">
        <v>44937</v>
      </c>
      <c r="B103" s="26" t="s">
        <v>1272</v>
      </c>
      <c r="C103" s="18">
        <v>5887</v>
      </c>
      <c r="D103" s="18" t="s">
        <v>66</v>
      </c>
      <c r="E103" s="24" t="s">
        <v>2709</v>
      </c>
      <c r="F103" s="27"/>
      <c r="G103" s="51">
        <v>1982.3</v>
      </c>
    </row>
    <row r="104" spans="1:7" x14ac:dyDescent="0.3">
      <c r="A104" s="43">
        <v>44937</v>
      </c>
      <c r="B104" s="21" t="s">
        <v>187</v>
      </c>
      <c r="C104" s="36">
        <v>899</v>
      </c>
      <c r="D104" s="17" t="s">
        <v>99</v>
      </c>
      <c r="E104" s="30" t="s">
        <v>2710</v>
      </c>
      <c r="F104" s="27"/>
      <c r="G104" s="51">
        <v>14400</v>
      </c>
    </row>
    <row r="105" spans="1:7" x14ac:dyDescent="0.3">
      <c r="A105" s="43">
        <v>44937</v>
      </c>
      <c r="B105" s="22" t="s">
        <v>1042</v>
      </c>
      <c r="C105" s="38">
        <v>15</v>
      </c>
      <c r="D105" s="18" t="s">
        <v>66</v>
      </c>
      <c r="E105" s="24" t="s">
        <v>2711</v>
      </c>
      <c r="F105" s="27"/>
      <c r="G105" s="51">
        <v>13536</v>
      </c>
    </row>
    <row r="106" spans="1:7" x14ac:dyDescent="0.3">
      <c r="A106" s="43">
        <v>44937</v>
      </c>
      <c r="B106" s="22" t="s">
        <v>2712</v>
      </c>
      <c r="C106" s="18">
        <v>10856</v>
      </c>
      <c r="D106" s="18" t="s">
        <v>66</v>
      </c>
      <c r="E106" s="24" t="s">
        <v>2713</v>
      </c>
      <c r="F106" s="27"/>
      <c r="G106" s="51">
        <v>2260.8599999999997</v>
      </c>
    </row>
    <row r="107" spans="1:7" x14ac:dyDescent="0.3">
      <c r="A107" s="42">
        <v>44937</v>
      </c>
      <c r="B107" s="21" t="s">
        <v>426</v>
      </c>
      <c r="C107" s="18">
        <v>10635</v>
      </c>
      <c r="D107" s="18" t="s">
        <v>68</v>
      </c>
      <c r="E107" s="24" t="s">
        <v>2714</v>
      </c>
      <c r="F107" s="27"/>
      <c r="G107" s="51">
        <v>238.94</v>
      </c>
    </row>
    <row r="108" spans="1:7" x14ac:dyDescent="0.3">
      <c r="A108" s="42">
        <v>44937</v>
      </c>
      <c r="B108" s="21" t="s">
        <v>126</v>
      </c>
      <c r="C108" s="36">
        <v>160</v>
      </c>
      <c r="D108" s="17" t="s">
        <v>78</v>
      </c>
      <c r="E108" s="30" t="s">
        <v>2715</v>
      </c>
      <c r="F108" s="27"/>
      <c r="G108" s="51">
        <v>10535</v>
      </c>
    </row>
    <row r="109" spans="1:7" x14ac:dyDescent="0.3">
      <c r="A109" s="42">
        <v>44937</v>
      </c>
      <c r="B109" s="22" t="s">
        <v>1912</v>
      </c>
      <c r="C109" s="18">
        <v>404</v>
      </c>
      <c r="D109" s="18" t="s">
        <v>82</v>
      </c>
      <c r="E109" s="24" t="s">
        <v>1913</v>
      </c>
      <c r="F109" s="27"/>
      <c r="G109" s="51">
        <v>1968.24</v>
      </c>
    </row>
    <row r="110" spans="1:7" x14ac:dyDescent="0.3">
      <c r="A110" s="42">
        <v>44937</v>
      </c>
      <c r="B110" s="22" t="s">
        <v>196</v>
      </c>
      <c r="C110" s="18">
        <v>1463</v>
      </c>
      <c r="D110" s="18" t="s">
        <v>66</v>
      </c>
      <c r="E110" s="24" t="s">
        <v>1907</v>
      </c>
      <c r="F110" s="27"/>
      <c r="G110" s="51">
        <v>8242.2999999999993</v>
      </c>
    </row>
    <row r="111" spans="1:7" x14ac:dyDescent="0.3">
      <c r="A111" s="42">
        <v>44937</v>
      </c>
      <c r="B111" s="21" t="s">
        <v>426</v>
      </c>
      <c r="C111" s="18">
        <v>10614</v>
      </c>
      <c r="D111" s="18" t="s">
        <v>68</v>
      </c>
      <c r="E111" s="24" t="s">
        <v>2510</v>
      </c>
      <c r="F111" s="27"/>
      <c r="G111" s="51">
        <v>264.7</v>
      </c>
    </row>
    <row r="112" spans="1:7" x14ac:dyDescent="0.3">
      <c r="A112" s="42">
        <v>44937</v>
      </c>
      <c r="B112" s="21" t="s">
        <v>118</v>
      </c>
      <c r="C112" s="36">
        <v>1370</v>
      </c>
      <c r="D112" s="17" t="s">
        <v>75</v>
      </c>
      <c r="E112" s="30" t="s">
        <v>2716</v>
      </c>
      <c r="F112" s="27"/>
      <c r="G112" s="51">
        <v>19463</v>
      </c>
    </row>
    <row r="113" spans="1:7" x14ac:dyDescent="0.3">
      <c r="A113" s="42">
        <v>44937</v>
      </c>
      <c r="B113" s="26" t="s">
        <v>172</v>
      </c>
      <c r="C113" s="100">
        <v>22947</v>
      </c>
      <c r="D113" s="18" t="s">
        <v>63</v>
      </c>
      <c r="E113" s="24" t="s">
        <v>2717</v>
      </c>
      <c r="F113" s="27"/>
      <c r="G113" s="51">
        <v>600</v>
      </c>
    </row>
    <row r="114" spans="1:7" ht="24" x14ac:dyDescent="0.3">
      <c r="A114" s="42">
        <v>44937</v>
      </c>
      <c r="B114" s="26" t="s">
        <v>172</v>
      </c>
      <c r="C114" s="100">
        <v>22946</v>
      </c>
      <c r="D114" s="18" t="s">
        <v>63</v>
      </c>
      <c r="E114" s="24" t="s">
        <v>1132</v>
      </c>
      <c r="F114" s="27"/>
      <c r="G114" s="51">
        <v>1490</v>
      </c>
    </row>
    <row r="115" spans="1:7" x14ac:dyDescent="0.3">
      <c r="A115" s="42">
        <v>44937</v>
      </c>
      <c r="B115" s="21" t="s">
        <v>138</v>
      </c>
      <c r="C115" s="36">
        <v>478</v>
      </c>
      <c r="D115" s="17" t="s">
        <v>78</v>
      </c>
      <c r="E115" s="30" t="s">
        <v>2718</v>
      </c>
      <c r="F115" s="27"/>
      <c r="G115" s="51">
        <v>880</v>
      </c>
    </row>
    <row r="116" spans="1:7" x14ac:dyDescent="0.3">
      <c r="A116" s="42">
        <v>44937</v>
      </c>
      <c r="B116" s="115" t="s">
        <v>190</v>
      </c>
      <c r="C116" s="36">
        <v>171</v>
      </c>
      <c r="D116" s="19" t="s">
        <v>74</v>
      </c>
      <c r="E116" s="34" t="s">
        <v>2719</v>
      </c>
      <c r="F116" s="27"/>
      <c r="G116" s="51">
        <v>6000</v>
      </c>
    </row>
    <row r="117" spans="1:7" ht="24" x14ac:dyDescent="0.3">
      <c r="A117" s="42">
        <v>44937</v>
      </c>
      <c r="B117" s="21" t="s">
        <v>151</v>
      </c>
      <c r="C117" s="36">
        <v>202300000000001</v>
      </c>
      <c r="D117" s="17" t="s">
        <v>63</v>
      </c>
      <c r="E117" s="30" t="s">
        <v>2720</v>
      </c>
      <c r="F117" s="27"/>
      <c r="G117" s="51">
        <v>3000</v>
      </c>
    </row>
    <row r="118" spans="1:7" x14ac:dyDescent="0.3">
      <c r="A118" s="42">
        <v>44937</v>
      </c>
      <c r="B118" s="26" t="s">
        <v>195</v>
      </c>
      <c r="C118" s="18">
        <v>486</v>
      </c>
      <c r="D118" s="18" t="s">
        <v>68</v>
      </c>
      <c r="E118" s="24" t="s">
        <v>2721</v>
      </c>
      <c r="F118" s="27"/>
      <c r="G118" s="51">
        <v>7950</v>
      </c>
    </row>
    <row r="119" spans="1:7" x14ac:dyDescent="0.3">
      <c r="A119" s="42">
        <v>44937</v>
      </c>
      <c r="B119" s="21" t="s">
        <v>130</v>
      </c>
      <c r="C119" s="36">
        <v>1854</v>
      </c>
      <c r="D119" s="17" t="s">
        <v>80</v>
      </c>
      <c r="E119" s="30" t="s">
        <v>2722</v>
      </c>
      <c r="F119" s="27"/>
      <c r="G119" s="51">
        <v>14000</v>
      </c>
    </row>
    <row r="120" spans="1:7" ht="24" x14ac:dyDescent="0.3">
      <c r="A120" s="42">
        <v>44937</v>
      </c>
      <c r="B120" s="22" t="s">
        <v>130</v>
      </c>
      <c r="C120" s="18">
        <v>432</v>
      </c>
      <c r="D120" s="18" t="s">
        <v>82</v>
      </c>
      <c r="E120" s="30" t="s">
        <v>2723</v>
      </c>
      <c r="F120" s="27"/>
      <c r="G120" s="51">
        <v>62770.42</v>
      </c>
    </row>
    <row r="121" spans="1:7" x14ac:dyDescent="0.3">
      <c r="A121" s="41">
        <v>44937</v>
      </c>
      <c r="B121" s="21" t="s">
        <v>106</v>
      </c>
      <c r="C121" s="36">
        <v>631</v>
      </c>
      <c r="D121" s="17" t="s">
        <v>433</v>
      </c>
      <c r="E121" s="30" t="s">
        <v>2724</v>
      </c>
      <c r="F121" s="27"/>
      <c r="G121" s="46">
        <v>1028.23</v>
      </c>
    </row>
    <row r="122" spans="1:7" x14ac:dyDescent="0.3">
      <c r="A122" s="43">
        <v>44937</v>
      </c>
      <c r="B122" s="22" t="s">
        <v>110</v>
      </c>
      <c r="C122" s="18">
        <v>414296</v>
      </c>
      <c r="D122" s="18" t="s">
        <v>83</v>
      </c>
      <c r="E122" s="24" t="s">
        <v>2131</v>
      </c>
      <c r="F122" s="27"/>
      <c r="G122" s="51">
        <v>7450.58</v>
      </c>
    </row>
    <row r="123" spans="1:7" x14ac:dyDescent="0.3">
      <c r="A123" s="43">
        <v>44937</v>
      </c>
      <c r="B123" s="22" t="s">
        <v>110</v>
      </c>
      <c r="C123" s="18">
        <v>142818</v>
      </c>
      <c r="D123" s="18" t="s">
        <v>83</v>
      </c>
      <c r="E123" s="24" t="s">
        <v>2317</v>
      </c>
      <c r="F123" s="27"/>
      <c r="G123" s="51">
        <v>148.47999999999999</v>
      </c>
    </row>
    <row r="124" spans="1:7" x14ac:dyDescent="0.3">
      <c r="A124" s="43">
        <v>44937</v>
      </c>
      <c r="B124" s="22" t="s">
        <v>136</v>
      </c>
      <c r="C124" s="18">
        <v>412</v>
      </c>
      <c r="D124" s="18" t="s">
        <v>66</v>
      </c>
      <c r="E124" s="24" t="s">
        <v>1907</v>
      </c>
      <c r="F124" s="27"/>
      <c r="G124" s="51">
        <v>2685</v>
      </c>
    </row>
    <row r="125" spans="1:7" x14ac:dyDescent="0.3">
      <c r="A125" s="42">
        <v>44937</v>
      </c>
      <c r="B125" s="22" t="s">
        <v>136</v>
      </c>
      <c r="C125" s="18">
        <v>429</v>
      </c>
      <c r="D125" s="18" t="s">
        <v>66</v>
      </c>
      <c r="E125" s="24" t="s">
        <v>1907</v>
      </c>
      <c r="F125" s="27"/>
      <c r="G125" s="51">
        <v>218.61</v>
      </c>
    </row>
    <row r="126" spans="1:7" x14ac:dyDescent="0.3">
      <c r="A126" s="42">
        <v>44937</v>
      </c>
      <c r="B126" s="21" t="s">
        <v>132</v>
      </c>
      <c r="C126" s="36">
        <v>1147</v>
      </c>
      <c r="D126" s="17" t="s">
        <v>78</v>
      </c>
      <c r="E126" s="30" t="s">
        <v>2725</v>
      </c>
      <c r="F126" s="27"/>
      <c r="G126" s="51">
        <v>25000</v>
      </c>
    </row>
    <row r="127" spans="1:7" x14ac:dyDescent="0.3">
      <c r="A127" s="42">
        <v>44937</v>
      </c>
      <c r="B127" s="21" t="s">
        <v>983</v>
      </c>
      <c r="C127" s="36">
        <v>1477</v>
      </c>
      <c r="D127" s="17" t="s">
        <v>78</v>
      </c>
      <c r="E127" s="30" t="s">
        <v>2726</v>
      </c>
      <c r="F127" s="27"/>
      <c r="G127" s="51">
        <v>2500</v>
      </c>
    </row>
    <row r="128" spans="1:7" x14ac:dyDescent="0.3">
      <c r="A128" s="42">
        <v>44937</v>
      </c>
      <c r="B128" s="22" t="s">
        <v>103</v>
      </c>
      <c r="C128" s="18" t="s">
        <v>377</v>
      </c>
      <c r="D128" s="18" t="s">
        <v>65</v>
      </c>
      <c r="E128" s="24" t="s">
        <v>2667</v>
      </c>
      <c r="F128" s="27"/>
      <c r="G128" s="51">
        <v>26.52</v>
      </c>
    </row>
    <row r="129" spans="1:7" x14ac:dyDescent="0.3">
      <c r="A129" s="40">
        <v>44938</v>
      </c>
      <c r="B129" s="21" t="s">
        <v>103</v>
      </c>
      <c r="C129" s="17" t="s">
        <v>377</v>
      </c>
      <c r="D129" s="17" t="s">
        <v>62</v>
      </c>
      <c r="E129" s="30" t="s">
        <v>204</v>
      </c>
      <c r="F129" s="44">
        <v>24967.57</v>
      </c>
      <c r="G129" s="51"/>
    </row>
    <row r="130" spans="1:7" x14ac:dyDescent="0.3">
      <c r="A130" s="40">
        <v>44938</v>
      </c>
      <c r="B130" s="21" t="s">
        <v>2727</v>
      </c>
      <c r="C130" s="17">
        <v>54018</v>
      </c>
      <c r="D130" s="17" t="s">
        <v>76</v>
      </c>
      <c r="E130" s="30" t="s">
        <v>2728</v>
      </c>
      <c r="F130" s="27"/>
      <c r="G130" s="49">
        <v>2475</v>
      </c>
    </row>
    <row r="131" spans="1:7" x14ac:dyDescent="0.3">
      <c r="A131" s="40">
        <v>44938</v>
      </c>
      <c r="B131" s="21" t="s">
        <v>2727</v>
      </c>
      <c r="C131" s="17">
        <v>528552</v>
      </c>
      <c r="D131" s="17" t="s">
        <v>76</v>
      </c>
      <c r="E131" s="30" t="s">
        <v>2728</v>
      </c>
      <c r="F131" s="27"/>
      <c r="G131" s="49">
        <v>3270</v>
      </c>
    </row>
    <row r="132" spans="1:7" ht="24" x14ac:dyDescent="0.3">
      <c r="A132" s="40">
        <v>44938</v>
      </c>
      <c r="B132" s="26" t="s">
        <v>1272</v>
      </c>
      <c r="C132" s="18">
        <v>5890</v>
      </c>
      <c r="D132" s="18" t="s">
        <v>66</v>
      </c>
      <c r="E132" s="24" t="s">
        <v>2729</v>
      </c>
      <c r="F132" s="27"/>
      <c r="G132" s="49">
        <v>932.12</v>
      </c>
    </row>
    <row r="133" spans="1:7" x14ac:dyDescent="0.3">
      <c r="A133" s="40">
        <v>44938</v>
      </c>
      <c r="B133" s="26" t="s">
        <v>1272</v>
      </c>
      <c r="C133" s="18">
        <v>5893</v>
      </c>
      <c r="D133" s="18" t="s">
        <v>91</v>
      </c>
      <c r="E133" s="24" t="s">
        <v>2730</v>
      </c>
      <c r="F133" s="27"/>
      <c r="G133" s="49">
        <v>2288.2399999999998</v>
      </c>
    </row>
    <row r="134" spans="1:7" x14ac:dyDescent="0.3">
      <c r="A134" s="43">
        <v>44938</v>
      </c>
      <c r="B134" s="21" t="s">
        <v>2731</v>
      </c>
      <c r="C134" s="36">
        <v>202300000000001</v>
      </c>
      <c r="D134" s="17" t="s">
        <v>74</v>
      </c>
      <c r="E134" s="30" t="s">
        <v>2732</v>
      </c>
      <c r="F134" s="27"/>
      <c r="G134" s="51">
        <v>16000</v>
      </c>
    </row>
    <row r="135" spans="1:7" x14ac:dyDescent="0.3">
      <c r="A135" s="42">
        <v>44938</v>
      </c>
      <c r="B135" s="22" t="s">
        <v>103</v>
      </c>
      <c r="C135" s="18" t="s">
        <v>377</v>
      </c>
      <c r="D135" s="18" t="s">
        <v>65</v>
      </c>
      <c r="E135" s="24" t="s">
        <v>2667</v>
      </c>
      <c r="F135" s="27"/>
      <c r="G135" s="51">
        <v>2.21</v>
      </c>
    </row>
    <row r="136" spans="1:7" x14ac:dyDescent="0.3">
      <c r="A136" s="40">
        <v>44939</v>
      </c>
      <c r="B136" s="21" t="s">
        <v>103</v>
      </c>
      <c r="C136" s="17" t="s">
        <v>377</v>
      </c>
      <c r="D136" s="17" t="s">
        <v>62</v>
      </c>
      <c r="E136" s="30" t="s">
        <v>204</v>
      </c>
      <c r="F136" s="44">
        <v>5064.78</v>
      </c>
      <c r="G136" s="51"/>
    </row>
    <row r="137" spans="1:7" x14ac:dyDescent="0.3">
      <c r="A137" s="40">
        <v>44939</v>
      </c>
      <c r="B137" s="21" t="s">
        <v>103</v>
      </c>
      <c r="C137" s="17" t="s">
        <v>377</v>
      </c>
      <c r="D137" s="17" t="s">
        <v>62</v>
      </c>
      <c r="E137" s="30" t="s">
        <v>2733</v>
      </c>
      <c r="F137" s="44">
        <v>187053.63</v>
      </c>
      <c r="G137" s="51"/>
    </row>
    <row r="138" spans="1:7" x14ac:dyDescent="0.3">
      <c r="A138" s="40">
        <v>44939</v>
      </c>
      <c r="B138" s="21" t="s">
        <v>103</v>
      </c>
      <c r="C138" s="17" t="s">
        <v>377</v>
      </c>
      <c r="D138" s="17" t="s">
        <v>2148</v>
      </c>
      <c r="E138" s="30" t="s">
        <v>2734</v>
      </c>
      <c r="F138" s="44">
        <v>1194.45</v>
      </c>
      <c r="G138" s="51"/>
    </row>
    <row r="139" spans="1:7" x14ac:dyDescent="0.3">
      <c r="A139" s="40">
        <v>44939</v>
      </c>
      <c r="B139" s="21" t="s">
        <v>170</v>
      </c>
      <c r="C139" s="36">
        <v>5606799</v>
      </c>
      <c r="D139" s="17" t="s">
        <v>89</v>
      </c>
      <c r="E139" s="30" t="s">
        <v>1279</v>
      </c>
      <c r="F139" s="27"/>
      <c r="G139" s="49">
        <v>5884.2</v>
      </c>
    </row>
    <row r="140" spans="1:7" x14ac:dyDescent="0.3">
      <c r="A140" s="40">
        <v>44939</v>
      </c>
      <c r="B140" s="22" t="s">
        <v>813</v>
      </c>
      <c r="C140" s="18">
        <v>2419841</v>
      </c>
      <c r="D140" s="18" t="s">
        <v>68</v>
      </c>
      <c r="E140" s="24" t="s">
        <v>814</v>
      </c>
      <c r="F140" s="27"/>
      <c r="G140" s="49">
        <v>46.37</v>
      </c>
    </row>
    <row r="141" spans="1:7" x14ac:dyDescent="0.3">
      <c r="A141" s="40">
        <v>44939</v>
      </c>
      <c r="B141" s="22" t="s">
        <v>510</v>
      </c>
      <c r="C141" s="18">
        <v>130721</v>
      </c>
      <c r="D141" s="18" t="s">
        <v>81</v>
      </c>
      <c r="E141" s="24" t="s">
        <v>511</v>
      </c>
      <c r="F141" s="27"/>
      <c r="G141" s="49">
        <v>250</v>
      </c>
    </row>
    <row r="142" spans="1:7" x14ac:dyDescent="0.3">
      <c r="A142" s="40">
        <v>44939</v>
      </c>
      <c r="B142" s="21" t="s">
        <v>125</v>
      </c>
      <c r="C142" s="36">
        <v>293</v>
      </c>
      <c r="D142" s="17" t="s">
        <v>77</v>
      </c>
      <c r="E142" s="30" t="s">
        <v>2735</v>
      </c>
      <c r="F142" s="27"/>
      <c r="G142" s="49">
        <v>184390.1</v>
      </c>
    </row>
    <row r="143" spans="1:7" x14ac:dyDescent="0.3">
      <c r="A143" s="40">
        <v>44939</v>
      </c>
      <c r="B143" s="22" t="s">
        <v>110</v>
      </c>
      <c r="C143" s="18">
        <v>413615</v>
      </c>
      <c r="D143" s="18" t="s">
        <v>83</v>
      </c>
      <c r="E143" s="24" t="s">
        <v>2131</v>
      </c>
      <c r="F143" s="27"/>
      <c r="G143" s="49">
        <v>74.239999999999995</v>
      </c>
    </row>
    <row r="144" spans="1:7" x14ac:dyDescent="0.3">
      <c r="A144" s="42">
        <v>44939</v>
      </c>
      <c r="B144" s="26" t="s">
        <v>157</v>
      </c>
      <c r="C144" s="18" t="s">
        <v>377</v>
      </c>
      <c r="D144" s="18" t="s">
        <v>85</v>
      </c>
      <c r="E144" s="31" t="s">
        <v>2736</v>
      </c>
      <c r="F144" s="27"/>
      <c r="G144" s="139">
        <v>1194.45</v>
      </c>
    </row>
    <row r="145" spans="1:7" x14ac:dyDescent="0.3">
      <c r="A145" s="40">
        <v>44939</v>
      </c>
      <c r="B145" s="23" t="s">
        <v>2737</v>
      </c>
      <c r="C145" s="18" t="s">
        <v>2158</v>
      </c>
      <c r="D145" s="17" t="s">
        <v>76</v>
      </c>
      <c r="E145" s="30" t="s">
        <v>2738</v>
      </c>
      <c r="F145" s="27"/>
      <c r="G145" s="49">
        <v>1469.08</v>
      </c>
    </row>
    <row r="146" spans="1:7" x14ac:dyDescent="0.3">
      <c r="A146" s="42">
        <v>44939</v>
      </c>
      <c r="B146" s="22" t="s">
        <v>103</v>
      </c>
      <c r="C146" s="18" t="s">
        <v>377</v>
      </c>
      <c r="D146" s="18" t="s">
        <v>65</v>
      </c>
      <c r="E146" s="24" t="s">
        <v>2667</v>
      </c>
      <c r="F146" s="27"/>
      <c r="G146" s="51">
        <v>4.42</v>
      </c>
    </row>
    <row r="147" spans="1:7" x14ac:dyDescent="0.3">
      <c r="A147" s="40">
        <v>44942</v>
      </c>
      <c r="B147" s="21" t="s">
        <v>103</v>
      </c>
      <c r="C147" s="17" t="s">
        <v>377</v>
      </c>
      <c r="D147" s="17" t="s">
        <v>62</v>
      </c>
      <c r="E147" s="30" t="s">
        <v>204</v>
      </c>
      <c r="F147" s="44">
        <v>26758.27</v>
      </c>
      <c r="G147" s="51"/>
    </row>
    <row r="148" spans="1:7" x14ac:dyDescent="0.3">
      <c r="A148" s="42">
        <v>44942</v>
      </c>
      <c r="B148" s="21" t="s">
        <v>168</v>
      </c>
      <c r="C148" s="36">
        <v>4043</v>
      </c>
      <c r="D148" s="17" t="s">
        <v>78</v>
      </c>
      <c r="E148" s="30" t="s">
        <v>2739</v>
      </c>
      <c r="F148" s="27"/>
      <c r="G148" s="62">
        <v>1800</v>
      </c>
    </row>
    <row r="149" spans="1:7" x14ac:dyDescent="0.3">
      <c r="A149" s="42">
        <v>44942</v>
      </c>
      <c r="B149" s="21" t="s">
        <v>167</v>
      </c>
      <c r="C149" s="36">
        <v>12221</v>
      </c>
      <c r="D149" s="17" t="s">
        <v>69</v>
      </c>
      <c r="E149" s="30" t="s">
        <v>2740</v>
      </c>
      <c r="F149" s="27"/>
      <c r="G149" s="62">
        <v>13503.36</v>
      </c>
    </row>
    <row r="150" spans="1:7" x14ac:dyDescent="0.3">
      <c r="A150" s="42">
        <v>44942</v>
      </c>
      <c r="B150" s="27" t="s">
        <v>2741</v>
      </c>
      <c r="C150" s="36">
        <v>515431500</v>
      </c>
      <c r="D150" s="19" t="s">
        <v>88</v>
      </c>
      <c r="E150" s="34" t="s">
        <v>2742</v>
      </c>
      <c r="F150" s="27"/>
      <c r="G150" s="62">
        <v>1500</v>
      </c>
    </row>
    <row r="151" spans="1:7" x14ac:dyDescent="0.3">
      <c r="A151" s="42">
        <v>44942</v>
      </c>
      <c r="B151" s="22" t="s">
        <v>175</v>
      </c>
      <c r="C151" s="18">
        <v>12476</v>
      </c>
      <c r="D151" s="18" t="s">
        <v>82</v>
      </c>
      <c r="E151" s="24" t="s">
        <v>1904</v>
      </c>
      <c r="F151" s="27"/>
      <c r="G151" s="62">
        <v>149.33000000000001</v>
      </c>
    </row>
    <row r="152" spans="1:7" x14ac:dyDescent="0.3">
      <c r="A152" s="42">
        <v>44942</v>
      </c>
      <c r="B152" s="22" t="s">
        <v>144</v>
      </c>
      <c r="C152" s="18">
        <v>66319</v>
      </c>
      <c r="D152" s="18" t="s">
        <v>66</v>
      </c>
      <c r="E152" s="24" t="s">
        <v>2080</v>
      </c>
      <c r="F152" s="27"/>
      <c r="G152" s="62">
        <v>1200</v>
      </c>
    </row>
    <row r="153" spans="1:7" x14ac:dyDescent="0.3">
      <c r="A153" s="40">
        <v>44942</v>
      </c>
      <c r="B153" s="23" t="s">
        <v>2743</v>
      </c>
      <c r="C153" s="18" t="s">
        <v>2158</v>
      </c>
      <c r="D153" s="17" t="s">
        <v>76</v>
      </c>
      <c r="E153" s="30" t="s">
        <v>2744</v>
      </c>
      <c r="F153" s="27"/>
      <c r="G153" s="49">
        <v>1469.08</v>
      </c>
    </row>
    <row r="154" spans="1:7" x14ac:dyDescent="0.3">
      <c r="A154" s="41">
        <v>44942</v>
      </c>
      <c r="B154" s="21" t="s">
        <v>2745</v>
      </c>
      <c r="C154" s="36">
        <v>2027</v>
      </c>
      <c r="D154" s="17" t="s">
        <v>66</v>
      </c>
      <c r="E154" s="30" t="s">
        <v>2746</v>
      </c>
      <c r="F154" s="27"/>
      <c r="G154" s="46">
        <v>7132.08</v>
      </c>
    </row>
    <row r="155" spans="1:7" x14ac:dyDescent="0.3">
      <c r="A155" s="42">
        <v>44942</v>
      </c>
      <c r="B155" s="22" t="s">
        <v>103</v>
      </c>
      <c r="C155" s="18" t="s">
        <v>377</v>
      </c>
      <c r="D155" s="18" t="s">
        <v>65</v>
      </c>
      <c r="E155" s="24" t="s">
        <v>2667</v>
      </c>
      <c r="F155" s="27"/>
      <c r="G155" s="51">
        <v>4.42</v>
      </c>
    </row>
    <row r="156" spans="1:7" x14ac:dyDescent="0.3">
      <c r="A156" s="40">
        <v>44943</v>
      </c>
      <c r="B156" s="21" t="s">
        <v>103</v>
      </c>
      <c r="C156" s="17" t="s">
        <v>377</v>
      </c>
      <c r="D156" s="17" t="s">
        <v>62</v>
      </c>
      <c r="E156" s="30" t="s">
        <v>204</v>
      </c>
      <c r="F156" s="44">
        <v>6996.53</v>
      </c>
      <c r="G156" s="51"/>
    </row>
    <row r="157" spans="1:7" x14ac:dyDescent="0.3">
      <c r="A157" s="40">
        <v>44943</v>
      </c>
      <c r="B157" s="21" t="s">
        <v>103</v>
      </c>
      <c r="C157" s="17" t="s">
        <v>377</v>
      </c>
      <c r="D157" s="17" t="s">
        <v>629</v>
      </c>
      <c r="E157" s="30" t="s">
        <v>2747</v>
      </c>
      <c r="F157" s="44">
        <v>36458.04</v>
      </c>
      <c r="G157" s="51"/>
    </row>
    <row r="158" spans="1:7" ht="24" x14ac:dyDescent="0.3">
      <c r="A158" s="42">
        <v>44943</v>
      </c>
      <c r="B158" s="22" t="s">
        <v>176</v>
      </c>
      <c r="C158" s="132" t="s">
        <v>2748</v>
      </c>
      <c r="D158" s="18" t="s">
        <v>76</v>
      </c>
      <c r="E158" s="24" t="s">
        <v>2749</v>
      </c>
      <c r="F158" s="27"/>
      <c r="G158" s="51">
        <v>5000</v>
      </c>
    </row>
    <row r="159" spans="1:7" x14ac:dyDescent="0.3">
      <c r="A159" s="42">
        <v>44943</v>
      </c>
      <c r="B159" s="21" t="s">
        <v>192</v>
      </c>
      <c r="C159" s="36">
        <v>216352</v>
      </c>
      <c r="D159" s="17" t="s">
        <v>100</v>
      </c>
      <c r="E159" s="30" t="s">
        <v>2750</v>
      </c>
      <c r="F159" s="27"/>
      <c r="G159" s="51">
        <v>1028.94</v>
      </c>
    </row>
    <row r="160" spans="1:7" x14ac:dyDescent="0.3">
      <c r="A160" s="43">
        <v>44943</v>
      </c>
      <c r="B160" s="22" t="s">
        <v>1901</v>
      </c>
      <c r="C160" s="38">
        <v>284</v>
      </c>
      <c r="D160" s="18" t="s">
        <v>66</v>
      </c>
      <c r="E160" s="24" t="s">
        <v>2133</v>
      </c>
      <c r="F160" s="27"/>
      <c r="G160" s="51">
        <v>960.96</v>
      </c>
    </row>
    <row r="161" spans="1:7" x14ac:dyDescent="0.3">
      <c r="A161" s="43">
        <v>44943</v>
      </c>
      <c r="B161" s="26" t="s">
        <v>656</v>
      </c>
      <c r="C161" s="38">
        <v>202200000000653</v>
      </c>
      <c r="D161" s="18" t="s">
        <v>71</v>
      </c>
      <c r="E161" s="24" t="s">
        <v>2751</v>
      </c>
      <c r="F161" s="27"/>
      <c r="G161" s="62">
        <v>9713.4699999999993</v>
      </c>
    </row>
    <row r="162" spans="1:7" x14ac:dyDescent="0.3">
      <c r="A162" s="43">
        <v>44943</v>
      </c>
      <c r="B162" s="26" t="s">
        <v>656</v>
      </c>
      <c r="C162" s="38">
        <v>202200000000588</v>
      </c>
      <c r="D162" s="18" t="s">
        <v>71</v>
      </c>
      <c r="E162" s="24" t="s">
        <v>2752</v>
      </c>
      <c r="F162" s="27"/>
      <c r="G162" s="62">
        <v>9713.4699999999993</v>
      </c>
    </row>
    <row r="163" spans="1:7" x14ac:dyDescent="0.3">
      <c r="A163" s="41">
        <v>44943</v>
      </c>
      <c r="B163" s="21" t="s">
        <v>164</v>
      </c>
      <c r="C163" s="36">
        <v>202200000000523</v>
      </c>
      <c r="D163" s="17" t="s">
        <v>86</v>
      </c>
      <c r="E163" s="30" t="s">
        <v>2753</v>
      </c>
      <c r="F163" s="27"/>
      <c r="G163" s="46">
        <v>17031.099999999999</v>
      </c>
    </row>
    <row r="164" spans="1:7" x14ac:dyDescent="0.3">
      <c r="A164" s="42">
        <v>44943</v>
      </c>
      <c r="B164" s="22" t="s">
        <v>103</v>
      </c>
      <c r="C164" s="18" t="s">
        <v>377</v>
      </c>
      <c r="D164" s="18" t="s">
        <v>65</v>
      </c>
      <c r="E164" s="24" t="s">
        <v>2667</v>
      </c>
      <c r="F164" s="27"/>
      <c r="G164" s="51">
        <v>6.63</v>
      </c>
    </row>
    <row r="165" spans="1:7" x14ac:dyDescent="0.3">
      <c r="A165" s="40">
        <v>44944</v>
      </c>
      <c r="B165" s="21" t="s">
        <v>103</v>
      </c>
      <c r="C165" s="17" t="s">
        <v>377</v>
      </c>
      <c r="D165" s="17" t="s">
        <v>629</v>
      </c>
      <c r="E165" s="30" t="s">
        <v>2754</v>
      </c>
      <c r="F165" s="44">
        <v>30477.26</v>
      </c>
      <c r="G165" s="51"/>
    </row>
    <row r="166" spans="1:7" x14ac:dyDescent="0.3">
      <c r="A166" s="42">
        <v>44944</v>
      </c>
      <c r="B166" s="22" t="s">
        <v>103</v>
      </c>
      <c r="C166" s="18" t="s">
        <v>377</v>
      </c>
      <c r="D166" s="18" t="s">
        <v>448</v>
      </c>
      <c r="E166" s="24" t="s">
        <v>285</v>
      </c>
      <c r="F166" s="27"/>
      <c r="G166" s="51">
        <v>15232</v>
      </c>
    </row>
    <row r="167" spans="1:7" x14ac:dyDescent="0.3">
      <c r="A167" s="43">
        <v>44944</v>
      </c>
      <c r="B167" s="22" t="s">
        <v>110</v>
      </c>
      <c r="C167" s="18">
        <v>414130</v>
      </c>
      <c r="D167" s="18" t="s">
        <v>83</v>
      </c>
      <c r="E167" s="24" t="s">
        <v>2131</v>
      </c>
      <c r="F167" s="27"/>
      <c r="G167" s="51">
        <v>74.239999999999995</v>
      </c>
    </row>
    <row r="168" spans="1:7" x14ac:dyDescent="0.3">
      <c r="A168" s="43">
        <v>44944</v>
      </c>
      <c r="B168" s="22" t="s">
        <v>176</v>
      </c>
      <c r="C168" s="132" t="s">
        <v>2755</v>
      </c>
      <c r="D168" s="18" t="s">
        <v>76</v>
      </c>
      <c r="E168" s="24" t="s">
        <v>2756</v>
      </c>
      <c r="F168" s="27"/>
      <c r="G168" s="51">
        <v>5000</v>
      </c>
    </row>
    <row r="169" spans="1:7" x14ac:dyDescent="0.3">
      <c r="A169" s="43">
        <v>44944</v>
      </c>
      <c r="B169" s="21" t="s">
        <v>176</v>
      </c>
      <c r="C169" s="36" t="s">
        <v>2757</v>
      </c>
      <c r="D169" s="17" t="s">
        <v>76</v>
      </c>
      <c r="E169" s="30" t="s">
        <v>2758</v>
      </c>
      <c r="F169" s="27"/>
      <c r="G169" s="51">
        <v>2004.65</v>
      </c>
    </row>
    <row r="170" spans="1:7" x14ac:dyDescent="0.3">
      <c r="A170" s="43">
        <v>44944</v>
      </c>
      <c r="B170" s="26" t="s">
        <v>1272</v>
      </c>
      <c r="C170" s="18">
        <v>6018</v>
      </c>
      <c r="D170" s="18" t="s">
        <v>66</v>
      </c>
      <c r="E170" s="24" t="s">
        <v>2759</v>
      </c>
      <c r="F170" s="27"/>
      <c r="G170" s="51">
        <v>1077.3800000000001</v>
      </c>
    </row>
    <row r="171" spans="1:7" ht="24" x14ac:dyDescent="0.3">
      <c r="A171" s="43">
        <v>44944</v>
      </c>
      <c r="B171" s="26" t="s">
        <v>1266</v>
      </c>
      <c r="C171" s="18">
        <v>126</v>
      </c>
      <c r="D171" s="18" t="s">
        <v>66</v>
      </c>
      <c r="E171" s="24" t="s">
        <v>2459</v>
      </c>
      <c r="F171" s="27"/>
      <c r="G171" s="51">
        <v>1800</v>
      </c>
    </row>
    <row r="172" spans="1:7" x14ac:dyDescent="0.3">
      <c r="A172" s="43">
        <v>44944</v>
      </c>
      <c r="B172" s="26" t="s">
        <v>1266</v>
      </c>
      <c r="C172" s="18">
        <v>127</v>
      </c>
      <c r="D172" s="18" t="s">
        <v>66</v>
      </c>
      <c r="E172" s="24" t="s">
        <v>2760</v>
      </c>
      <c r="F172" s="27"/>
      <c r="G172" s="51">
        <v>633.6</v>
      </c>
    </row>
    <row r="173" spans="1:7" x14ac:dyDescent="0.3">
      <c r="A173" s="43">
        <v>44944</v>
      </c>
      <c r="B173" s="21" t="s">
        <v>2761</v>
      </c>
      <c r="C173" s="36">
        <v>301</v>
      </c>
      <c r="D173" s="17" t="s">
        <v>66</v>
      </c>
      <c r="E173" s="30" t="s">
        <v>1907</v>
      </c>
      <c r="F173" s="27"/>
      <c r="G173" s="51">
        <v>2719.5</v>
      </c>
    </row>
    <row r="174" spans="1:7" ht="24" x14ac:dyDescent="0.3">
      <c r="A174" s="43">
        <v>44944</v>
      </c>
      <c r="B174" s="22" t="s">
        <v>176</v>
      </c>
      <c r="C174" s="38" t="s">
        <v>384</v>
      </c>
      <c r="D174" s="18" t="s">
        <v>76</v>
      </c>
      <c r="E174" s="24" t="s">
        <v>2762</v>
      </c>
      <c r="F174" s="27"/>
      <c r="G174" s="51">
        <v>1929.26</v>
      </c>
    </row>
    <row r="175" spans="1:7" x14ac:dyDescent="0.3">
      <c r="A175" s="42">
        <v>44944</v>
      </c>
      <c r="B175" s="22" t="s">
        <v>103</v>
      </c>
      <c r="C175" s="18" t="s">
        <v>377</v>
      </c>
      <c r="D175" s="18" t="s">
        <v>65</v>
      </c>
      <c r="E175" s="24" t="s">
        <v>2667</v>
      </c>
      <c r="F175" s="27"/>
      <c r="G175" s="51">
        <v>6.63</v>
      </c>
    </row>
    <row r="176" spans="1:7" x14ac:dyDescent="0.3">
      <c r="A176" s="40">
        <v>44945</v>
      </c>
      <c r="B176" s="21" t="s">
        <v>103</v>
      </c>
      <c r="C176" s="17" t="s">
        <v>377</v>
      </c>
      <c r="D176" s="17" t="s">
        <v>629</v>
      </c>
      <c r="E176" s="30" t="s">
        <v>2754</v>
      </c>
      <c r="F176" s="44">
        <v>596482.93000000005</v>
      </c>
      <c r="G176" s="51"/>
    </row>
    <row r="177" spans="1:7" x14ac:dyDescent="0.3">
      <c r="A177" s="40">
        <v>44945</v>
      </c>
      <c r="B177" s="21" t="s">
        <v>103</v>
      </c>
      <c r="C177" s="17" t="s">
        <v>377</v>
      </c>
      <c r="D177" s="17" t="s">
        <v>2148</v>
      </c>
      <c r="E177" s="30" t="s">
        <v>2734</v>
      </c>
      <c r="F177" s="44">
        <v>1194.45</v>
      </c>
      <c r="G177" s="51"/>
    </row>
    <row r="178" spans="1:7" x14ac:dyDescent="0.3">
      <c r="A178" s="42">
        <v>44945</v>
      </c>
      <c r="B178" s="22" t="s">
        <v>134</v>
      </c>
      <c r="C178" s="18">
        <v>84217</v>
      </c>
      <c r="D178" s="18" t="s">
        <v>81</v>
      </c>
      <c r="E178" s="24" t="s">
        <v>2345</v>
      </c>
      <c r="F178" s="27"/>
      <c r="G178" s="51">
        <v>107.1</v>
      </c>
    </row>
    <row r="179" spans="1:7" ht="24" x14ac:dyDescent="0.3">
      <c r="A179" s="42">
        <v>44945</v>
      </c>
      <c r="B179" s="21" t="s">
        <v>182</v>
      </c>
      <c r="C179" s="36">
        <v>58310720</v>
      </c>
      <c r="D179" s="17" t="s">
        <v>392</v>
      </c>
      <c r="E179" s="30" t="s">
        <v>2763</v>
      </c>
      <c r="F179" s="27"/>
      <c r="G179" s="51">
        <v>305.62</v>
      </c>
    </row>
    <row r="180" spans="1:7" x14ac:dyDescent="0.3">
      <c r="A180" s="42">
        <v>44945</v>
      </c>
      <c r="B180" s="21" t="s">
        <v>182</v>
      </c>
      <c r="C180" s="36">
        <v>58471189</v>
      </c>
      <c r="D180" s="17" t="s">
        <v>392</v>
      </c>
      <c r="E180" s="30" t="s">
        <v>2764</v>
      </c>
      <c r="F180" s="27"/>
      <c r="G180" s="51">
        <v>139.5</v>
      </c>
    </row>
    <row r="181" spans="1:7" x14ac:dyDescent="0.3">
      <c r="A181" s="42">
        <v>44945</v>
      </c>
      <c r="B181" s="21" t="s">
        <v>182</v>
      </c>
      <c r="C181" s="36">
        <v>12431993</v>
      </c>
      <c r="D181" s="17" t="s">
        <v>76</v>
      </c>
      <c r="E181" s="30" t="s">
        <v>2765</v>
      </c>
      <c r="F181" s="27"/>
      <c r="G181" s="51">
        <v>1007.42</v>
      </c>
    </row>
    <row r="182" spans="1:7" x14ac:dyDescent="0.3">
      <c r="A182" s="42">
        <v>44945</v>
      </c>
      <c r="B182" s="21" t="s">
        <v>182</v>
      </c>
      <c r="C182" s="38">
        <v>59932414</v>
      </c>
      <c r="D182" s="18" t="s">
        <v>71</v>
      </c>
      <c r="E182" s="24" t="s">
        <v>2766</v>
      </c>
      <c r="F182" s="27"/>
      <c r="G182" s="51">
        <v>155.25</v>
      </c>
    </row>
    <row r="183" spans="1:7" x14ac:dyDescent="0.3">
      <c r="A183" s="42">
        <v>44945</v>
      </c>
      <c r="B183" s="21" t="s">
        <v>182</v>
      </c>
      <c r="C183" s="36">
        <v>60742518</v>
      </c>
      <c r="D183" s="17" t="s">
        <v>71</v>
      </c>
      <c r="E183" s="30" t="s">
        <v>2767</v>
      </c>
      <c r="F183" s="27"/>
      <c r="G183" s="51">
        <v>225</v>
      </c>
    </row>
    <row r="184" spans="1:7" ht="24" x14ac:dyDescent="0.3">
      <c r="A184" s="42">
        <v>44945</v>
      </c>
      <c r="B184" s="21" t="s">
        <v>182</v>
      </c>
      <c r="C184" s="36">
        <v>322599</v>
      </c>
      <c r="D184" s="17" t="s">
        <v>84</v>
      </c>
      <c r="E184" s="30" t="s">
        <v>2768</v>
      </c>
      <c r="F184" s="27"/>
      <c r="G184" s="51">
        <v>1109.21</v>
      </c>
    </row>
    <row r="185" spans="1:7" x14ac:dyDescent="0.3">
      <c r="A185" s="42">
        <v>44945</v>
      </c>
      <c r="B185" s="21" t="s">
        <v>182</v>
      </c>
      <c r="C185" s="36">
        <v>58503072</v>
      </c>
      <c r="D185" s="17" t="s">
        <v>392</v>
      </c>
      <c r="E185" s="30" t="s">
        <v>2769</v>
      </c>
      <c r="F185" s="27"/>
      <c r="G185" s="51">
        <v>432.45</v>
      </c>
    </row>
    <row r="186" spans="1:7" x14ac:dyDescent="0.3">
      <c r="A186" s="42">
        <v>44945</v>
      </c>
      <c r="B186" s="21" t="s">
        <v>201</v>
      </c>
      <c r="C186" s="36">
        <v>18603583</v>
      </c>
      <c r="D186" s="17" t="s">
        <v>93</v>
      </c>
      <c r="E186" s="30" t="s">
        <v>2770</v>
      </c>
      <c r="F186" s="27"/>
      <c r="G186" s="51">
        <v>577428.97</v>
      </c>
    </row>
    <row r="187" spans="1:7" x14ac:dyDescent="0.3">
      <c r="A187" s="42">
        <v>44945</v>
      </c>
      <c r="B187" s="21" t="s">
        <v>182</v>
      </c>
      <c r="C187" s="36">
        <v>19465333</v>
      </c>
      <c r="D187" s="17" t="s">
        <v>94</v>
      </c>
      <c r="E187" s="30" t="s">
        <v>2771</v>
      </c>
      <c r="F187" s="27"/>
      <c r="G187" s="51">
        <v>212.7</v>
      </c>
    </row>
    <row r="188" spans="1:7" ht="24" x14ac:dyDescent="0.3">
      <c r="A188" s="42">
        <v>44945</v>
      </c>
      <c r="B188" s="21" t="s">
        <v>2772</v>
      </c>
      <c r="C188" s="36">
        <v>60626097</v>
      </c>
      <c r="D188" s="17" t="s">
        <v>74</v>
      </c>
      <c r="E188" s="30" t="s">
        <v>2773</v>
      </c>
      <c r="F188" s="27"/>
      <c r="G188" s="51">
        <v>2610.6999999999998</v>
      </c>
    </row>
    <row r="189" spans="1:7" x14ac:dyDescent="0.3">
      <c r="A189" s="42">
        <v>44945</v>
      </c>
      <c r="B189" s="21" t="s">
        <v>182</v>
      </c>
      <c r="C189" s="38">
        <v>60006838</v>
      </c>
      <c r="D189" s="18" t="s">
        <v>71</v>
      </c>
      <c r="E189" s="24" t="s">
        <v>2774</v>
      </c>
      <c r="F189" s="27"/>
      <c r="G189" s="51">
        <v>481.28</v>
      </c>
    </row>
    <row r="190" spans="1:7" ht="24" x14ac:dyDescent="0.3">
      <c r="A190" s="42">
        <v>44945</v>
      </c>
      <c r="B190" s="21" t="s">
        <v>182</v>
      </c>
      <c r="C190" s="36">
        <v>59397209</v>
      </c>
      <c r="D190" s="17" t="s">
        <v>686</v>
      </c>
      <c r="E190" s="30" t="s">
        <v>2775</v>
      </c>
      <c r="F190" s="27"/>
      <c r="G190" s="51">
        <v>900</v>
      </c>
    </row>
    <row r="191" spans="1:7" ht="24" x14ac:dyDescent="0.3">
      <c r="A191" s="42">
        <v>44945</v>
      </c>
      <c r="B191" s="21" t="s">
        <v>182</v>
      </c>
      <c r="C191" s="36">
        <v>58349200</v>
      </c>
      <c r="D191" s="17" t="s">
        <v>392</v>
      </c>
      <c r="E191" s="30" t="s">
        <v>2776</v>
      </c>
      <c r="F191" s="27"/>
      <c r="G191" s="51">
        <v>947.44</v>
      </c>
    </row>
    <row r="192" spans="1:7" x14ac:dyDescent="0.3">
      <c r="A192" s="42">
        <v>44945</v>
      </c>
      <c r="B192" s="21" t="s">
        <v>182</v>
      </c>
      <c r="C192" s="36">
        <v>60769580</v>
      </c>
      <c r="D192" s="17" t="s">
        <v>71</v>
      </c>
      <c r="E192" s="30" t="s">
        <v>2777</v>
      </c>
      <c r="F192" s="27"/>
      <c r="G192" s="51">
        <v>697.5</v>
      </c>
    </row>
    <row r="193" spans="1:7" x14ac:dyDescent="0.3">
      <c r="A193" s="42">
        <v>44945</v>
      </c>
      <c r="B193" s="23" t="s">
        <v>2778</v>
      </c>
      <c r="C193" s="18" t="s">
        <v>2158</v>
      </c>
      <c r="D193" s="17" t="s">
        <v>76</v>
      </c>
      <c r="E193" s="30" t="s">
        <v>2159</v>
      </c>
      <c r="F193" s="27"/>
      <c r="G193" s="51">
        <v>2261.23</v>
      </c>
    </row>
    <row r="194" spans="1:7" x14ac:dyDescent="0.3">
      <c r="A194" s="42">
        <v>44945</v>
      </c>
      <c r="B194" s="26" t="s">
        <v>157</v>
      </c>
      <c r="C194" s="38" t="s">
        <v>909</v>
      </c>
      <c r="D194" s="18" t="s">
        <v>85</v>
      </c>
      <c r="E194" s="31" t="s">
        <v>2779</v>
      </c>
      <c r="F194" s="27"/>
      <c r="G194" s="139">
        <v>1194.45</v>
      </c>
    </row>
    <row r="195" spans="1:7" x14ac:dyDescent="0.3">
      <c r="A195" s="42">
        <v>44945</v>
      </c>
      <c r="B195" s="23" t="s">
        <v>2780</v>
      </c>
      <c r="C195" s="18" t="s">
        <v>2158</v>
      </c>
      <c r="D195" s="17" t="s">
        <v>76</v>
      </c>
      <c r="E195" s="30" t="s">
        <v>2781</v>
      </c>
      <c r="F195" s="27"/>
      <c r="G195" s="51">
        <v>2938.71</v>
      </c>
    </row>
    <row r="196" spans="1:7" x14ac:dyDescent="0.3">
      <c r="A196" s="42">
        <v>44945</v>
      </c>
      <c r="B196" s="23" t="s">
        <v>2782</v>
      </c>
      <c r="C196" s="18" t="s">
        <v>2158</v>
      </c>
      <c r="D196" s="17" t="s">
        <v>76</v>
      </c>
      <c r="E196" s="30" t="s">
        <v>2781</v>
      </c>
      <c r="F196" s="27"/>
      <c r="G196" s="51">
        <v>1837</v>
      </c>
    </row>
    <row r="197" spans="1:7" x14ac:dyDescent="0.3">
      <c r="A197" s="42">
        <v>44945</v>
      </c>
      <c r="B197" s="22" t="s">
        <v>103</v>
      </c>
      <c r="C197" s="18" t="s">
        <v>377</v>
      </c>
      <c r="D197" s="18" t="s">
        <v>65</v>
      </c>
      <c r="E197" s="24" t="s">
        <v>2667</v>
      </c>
      <c r="F197" s="27"/>
      <c r="G197" s="51">
        <v>6.63</v>
      </c>
    </row>
    <row r="198" spans="1:7" x14ac:dyDescent="0.3">
      <c r="A198" s="42">
        <v>44945</v>
      </c>
      <c r="B198" s="22" t="s">
        <v>103</v>
      </c>
      <c r="C198" s="18" t="s">
        <v>377</v>
      </c>
      <c r="D198" s="18" t="s">
        <v>448</v>
      </c>
      <c r="E198" s="24" t="s">
        <v>2783</v>
      </c>
      <c r="F198" s="27"/>
      <c r="G198" s="51">
        <v>1484.77</v>
      </c>
    </row>
    <row r="199" spans="1:7" x14ac:dyDescent="0.3">
      <c r="A199" s="42">
        <v>44945</v>
      </c>
      <c r="B199" s="26" t="s">
        <v>157</v>
      </c>
      <c r="C199" s="38" t="s">
        <v>384</v>
      </c>
      <c r="D199" s="18" t="s">
        <v>85</v>
      </c>
      <c r="E199" s="31" t="s">
        <v>2784</v>
      </c>
      <c r="F199" s="27"/>
      <c r="G199" s="139">
        <v>1194.45</v>
      </c>
    </row>
    <row r="200" spans="1:7" x14ac:dyDescent="0.3">
      <c r="A200" s="40">
        <v>44949</v>
      </c>
      <c r="B200" s="21" t="s">
        <v>103</v>
      </c>
      <c r="C200" s="17" t="s">
        <v>377</v>
      </c>
      <c r="D200" s="17" t="s">
        <v>629</v>
      </c>
      <c r="E200" s="30" t="s">
        <v>2785</v>
      </c>
      <c r="F200" s="44">
        <v>106305.77</v>
      </c>
      <c r="G200" s="139"/>
    </row>
    <row r="201" spans="1:7" x14ac:dyDescent="0.3">
      <c r="A201" s="40">
        <v>44949</v>
      </c>
      <c r="B201" s="21" t="s">
        <v>103</v>
      </c>
      <c r="C201" s="17" t="s">
        <v>377</v>
      </c>
      <c r="D201" s="17" t="s">
        <v>62</v>
      </c>
      <c r="E201" s="30" t="s">
        <v>204</v>
      </c>
      <c r="F201" s="44">
        <v>10</v>
      </c>
      <c r="G201" s="139"/>
    </row>
    <row r="202" spans="1:7" x14ac:dyDescent="0.3">
      <c r="A202" s="41">
        <v>44949</v>
      </c>
      <c r="B202" s="21" t="s">
        <v>1569</v>
      </c>
      <c r="C202" s="36">
        <v>130178</v>
      </c>
      <c r="D202" s="17" t="s">
        <v>95</v>
      </c>
      <c r="E202" s="30" t="s">
        <v>2786</v>
      </c>
      <c r="F202" s="27"/>
      <c r="G202" s="46">
        <v>450</v>
      </c>
    </row>
    <row r="203" spans="1:7" x14ac:dyDescent="0.3">
      <c r="A203" s="41">
        <v>44949</v>
      </c>
      <c r="B203" s="26" t="s">
        <v>2787</v>
      </c>
      <c r="C203" s="18">
        <v>31</v>
      </c>
      <c r="D203" s="17" t="s">
        <v>78</v>
      </c>
      <c r="E203" s="24" t="s">
        <v>2788</v>
      </c>
      <c r="F203" s="27"/>
      <c r="G203" s="46">
        <v>1986.5</v>
      </c>
    </row>
    <row r="204" spans="1:7" x14ac:dyDescent="0.3">
      <c r="A204" s="41">
        <v>44949</v>
      </c>
      <c r="B204" s="21" t="s">
        <v>188</v>
      </c>
      <c r="C204" s="36">
        <v>4551</v>
      </c>
      <c r="D204" s="19" t="s">
        <v>70</v>
      </c>
      <c r="E204" s="30" t="s">
        <v>2789</v>
      </c>
      <c r="F204" s="27"/>
      <c r="G204" s="46">
        <v>5340</v>
      </c>
    </row>
    <row r="205" spans="1:7" x14ac:dyDescent="0.3">
      <c r="A205" s="41">
        <v>44949</v>
      </c>
      <c r="B205" s="21" t="s">
        <v>192</v>
      </c>
      <c r="C205" s="36">
        <v>219271</v>
      </c>
      <c r="D205" s="17" t="s">
        <v>100</v>
      </c>
      <c r="E205" s="30" t="s">
        <v>2790</v>
      </c>
      <c r="F205" s="27"/>
      <c r="G205" s="46">
        <v>66788.12</v>
      </c>
    </row>
    <row r="206" spans="1:7" x14ac:dyDescent="0.3">
      <c r="A206" s="41">
        <v>44949</v>
      </c>
      <c r="B206" s="23" t="s">
        <v>2791</v>
      </c>
      <c r="C206" s="18" t="s">
        <v>2158</v>
      </c>
      <c r="D206" s="17" t="s">
        <v>76</v>
      </c>
      <c r="E206" s="30" t="s">
        <v>2781</v>
      </c>
      <c r="F206" s="27"/>
      <c r="G206" s="46">
        <v>1275.93</v>
      </c>
    </row>
    <row r="207" spans="1:7" x14ac:dyDescent="0.3">
      <c r="A207" s="42">
        <v>44949</v>
      </c>
      <c r="B207" s="22" t="s">
        <v>103</v>
      </c>
      <c r="C207" s="18" t="s">
        <v>377</v>
      </c>
      <c r="D207" s="18" t="s">
        <v>65</v>
      </c>
      <c r="E207" s="24" t="s">
        <v>422</v>
      </c>
      <c r="F207" s="27"/>
      <c r="G207" s="51">
        <v>2.5</v>
      </c>
    </row>
    <row r="208" spans="1:7" x14ac:dyDescent="0.3">
      <c r="A208" s="41">
        <v>44949</v>
      </c>
      <c r="B208" s="22" t="s">
        <v>473</v>
      </c>
      <c r="C208" s="38" t="s">
        <v>579</v>
      </c>
      <c r="D208" s="18" t="s">
        <v>1121</v>
      </c>
      <c r="E208" s="24" t="s">
        <v>2791</v>
      </c>
      <c r="F208" s="27"/>
      <c r="G208" s="46">
        <v>93.9</v>
      </c>
    </row>
    <row r="209" spans="1:7" x14ac:dyDescent="0.3">
      <c r="A209" s="41">
        <v>44949</v>
      </c>
      <c r="B209" s="22" t="s">
        <v>110</v>
      </c>
      <c r="C209" s="18">
        <v>416244</v>
      </c>
      <c r="D209" s="18" t="s">
        <v>83</v>
      </c>
      <c r="E209" s="24" t="s">
        <v>2131</v>
      </c>
      <c r="F209" s="27"/>
      <c r="G209" s="46">
        <v>8491.42</v>
      </c>
    </row>
    <row r="210" spans="1:7" x14ac:dyDescent="0.3">
      <c r="A210" s="41">
        <v>44949</v>
      </c>
      <c r="B210" s="22" t="s">
        <v>2792</v>
      </c>
      <c r="C210" s="18">
        <v>56328</v>
      </c>
      <c r="D210" s="18" t="s">
        <v>78</v>
      </c>
      <c r="E210" s="24" t="s">
        <v>2793</v>
      </c>
      <c r="F210" s="27"/>
      <c r="G210" s="46">
        <v>3435.59</v>
      </c>
    </row>
    <row r="211" spans="1:7" x14ac:dyDescent="0.3">
      <c r="A211" s="41">
        <v>44949</v>
      </c>
      <c r="B211" s="22" t="s">
        <v>2792</v>
      </c>
      <c r="C211" s="18">
        <v>56330</v>
      </c>
      <c r="D211" s="18" t="s">
        <v>78</v>
      </c>
      <c r="E211" s="24" t="s">
        <v>2794</v>
      </c>
      <c r="F211" s="27"/>
      <c r="G211" s="46">
        <v>18358.78</v>
      </c>
    </row>
    <row r="212" spans="1:7" x14ac:dyDescent="0.3">
      <c r="A212" s="42">
        <v>44949</v>
      </c>
      <c r="B212" s="22" t="s">
        <v>103</v>
      </c>
      <c r="C212" s="18" t="s">
        <v>377</v>
      </c>
      <c r="D212" s="18" t="s">
        <v>65</v>
      </c>
      <c r="E212" s="24" t="s">
        <v>2667</v>
      </c>
      <c r="F212" s="27"/>
      <c r="G212" s="51">
        <v>2.21</v>
      </c>
    </row>
    <row r="213" spans="1:7" ht="24" x14ac:dyDescent="0.3">
      <c r="A213" s="41">
        <v>44949</v>
      </c>
      <c r="B213" s="27" t="s">
        <v>186</v>
      </c>
      <c r="C213" s="37">
        <v>114229441</v>
      </c>
      <c r="D213" s="19" t="s">
        <v>72</v>
      </c>
      <c r="E213" s="34" t="s">
        <v>2795</v>
      </c>
      <c r="F213" s="27"/>
      <c r="G213" s="46">
        <v>85.53</v>
      </c>
    </row>
    <row r="214" spans="1:7" x14ac:dyDescent="0.3">
      <c r="A214" s="40">
        <v>44950</v>
      </c>
      <c r="B214" s="21" t="s">
        <v>103</v>
      </c>
      <c r="C214" s="17" t="s">
        <v>377</v>
      </c>
      <c r="D214" s="17" t="s">
        <v>629</v>
      </c>
      <c r="E214" s="30" t="s">
        <v>2796</v>
      </c>
      <c r="F214" s="44">
        <v>6638</v>
      </c>
      <c r="G214" s="46"/>
    </row>
    <row r="215" spans="1:7" x14ac:dyDescent="0.3">
      <c r="A215" s="42">
        <v>44950</v>
      </c>
      <c r="B215" s="21" t="s">
        <v>2797</v>
      </c>
      <c r="C215" s="100" t="s">
        <v>909</v>
      </c>
      <c r="D215" s="18" t="s">
        <v>448</v>
      </c>
      <c r="E215" s="30" t="s">
        <v>2798</v>
      </c>
      <c r="F215" s="27"/>
      <c r="G215" s="139">
        <v>6638</v>
      </c>
    </row>
    <row r="216" spans="1:7" x14ac:dyDescent="0.3">
      <c r="A216" s="40">
        <v>44951</v>
      </c>
      <c r="B216" s="21" t="s">
        <v>103</v>
      </c>
      <c r="C216" s="17" t="s">
        <v>377</v>
      </c>
      <c r="D216" s="17" t="s">
        <v>62</v>
      </c>
      <c r="E216" s="30" t="s">
        <v>204</v>
      </c>
      <c r="F216" s="44">
        <v>5999.13</v>
      </c>
      <c r="G216" s="139"/>
    </row>
    <row r="217" spans="1:7" x14ac:dyDescent="0.3">
      <c r="A217" s="40">
        <v>44951</v>
      </c>
      <c r="B217" s="21" t="s">
        <v>103</v>
      </c>
      <c r="C217" s="17" t="s">
        <v>377</v>
      </c>
      <c r="D217" s="17" t="s">
        <v>629</v>
      </c>
      <c r="E217" s="30" t="s">
        <v>2799</v>
      </c>
      <c r="F217" s="44">
        <v>50508.31</v>
      </c>
      <c r="G217" s="139"/>
    </row>
    <row r="218" spans="1:7" x14ac:dyDescent="0.3">
      <c r="A218" s="43">
        <v>44951</v>
      </c>
      <c r="B218" s="26" t="s">
        <v>1272</v>
      </c>
      <c r="C218" s="18">
        <v>6134</v>
      </c>
      <c r="D218" s="18" t="s">
        <v>66</v>
      </c>
      <c r="E218" s="24" t="s">
        <v>2800</v>
      </c>
      <c r="F218" s="27"/>
      <c r="G218" s="51">
        <v>4208.25</v>
      </c>
    </row>
    <row r="219" spans="1:7" x14ac:dyDescent="0.3">
      <c r="A219" s="43">
        <v>44951</v>
      </c>
      <c r="B219" s="26" t="s">
        <v>1272</v>
      </c>
      <c r="C219" s="18">
        <v>6135</v>
      </c>
      <c r="D219" s="18" t="s">
        <v>66</v>
      </c>
      <c r="E219" s="24" t="s">
        <v>2801</v>
      </c>
      <c r="F219" s="27"/>
      <c r="G219" s="51">
        <v>423.5</v>
      </c>
    </row>
    <row r="220" spans="1:7" x14ac:dyDescent="0.3">
      <c r="A220" s="43">
        <v>44951</v>
      </c>
      <c r="B220" s="22" t="s">
        <v>110</v>
      </c>
      <c r="C220" s="18">
        <v>415070</v>
      </c>
      <c r="D220" s="18" t="s">
        <v>83</v>
      </c>
      <c r="E220" s="24" t="s">
        <v>2131</v>
      </c>
      <c r="F220" s="27"/>
      <c r="G220" s="51">
        <v>74.239999999999995</v>
      </c>
    </row>
    <row r="221" spans="1:7" x14ac:dyDescent="0.3">
      <c r="A221" s="43">
        <v>44951</v>
      </c>
      <c r="B221" s="22" t="s">
        <v>114</v>
      </c>
      <c r="C221" s="18">
        <v>153151</v>
      </c>
      <c r="D221" s="18" t="s">
        <v>68</v>
      </c>
      <c r="E221" s="24" t="s">
        <v>2493</v>
      </c>
      <c r="F221" s="27"/>
      <c r="G221" s="51">
        <v>3416.4</v>
      </c>
    </row>
    <row r="222" spans="1:7" x14ac:dyDescent="0.3">
      <c r="A222" s="43">
        <v>44951</v>
      </c>
      <c r="B222" s="26" t="s">
        <v>157</v>
      </c>
      <c r="C222" s="38" t="s">
        <v>384</v>
      </c>
      <c r="D222" s="18" t="s">
        <v>85</v>
      </c>
      <c r="E222" s="31" t="s">
        <v>2802</v>
      </c>
      <c r="F222" s="27"/>
      <c r="G222" s="51">
        <v>3810.98</v>
      </c>
    </row>
    <row r="223" spans="1:7" x14ac:dyDescent="0.3">
      <c r="A223" s="42">
        <v>44951</v>
      </c>
      <c r="B223" s="22" t="s">
        <v>149</v>
      </c>
      <c r="C223" s="38">
        <v>202200000000003</v>
      </c>
      <c r="D223" s="18" t="s">
        <v>83</v>
      </c>
      <c r="E223" s="109" t="s">
        <v>2803</v>
      </c>
      <c r="F223" s="27"/>
      <c r="G223" s="139">
        <v>6000</v>
      </c>
    </row>
    <row r="224" spans="1:7" x14ac:dyDescent="0.3">
      <c r="A224" s="43">
        <v>44951</v>
      </c>
      <c r="B224" s="21" t="s">
        <v>182</v>
      </c>
      <c r="C224" s="36">
        <v>12368213</v>
      </c>
      <c r="D224" s="17" t="s">
        <v>101</v>
      </c>
      <c r="E224" s="30" t="s">
        <v>2804</v>
      </c>
      <c r="F224" s="27"/>
      <c r="G224" s="51">
        <v>33029.050000000003</v>
      </c>
    </row>
    <row r="225" spans="1:7" x14ac:dyDescent="0.3">
      <c r="A225" s="43">
        <v>44951</v>
      </c>
      <c r="B225" s="21" t="s">
        <v>106</v>
      </c>
      <c r="C225" s="36">
        <v>662</v>
      </c>
      <c r="D225" s="17" t="s">
        <v>433</v>
      </c>
      <c r="E225" s="30" t="s">
        <v>2805</v>
      </c>
      <c r="F225" s="27"/>
      <c r="G225" s="51">
        <v>1050.8900000000001</v>
      </c>
    </row>
    <row r="226" spans="1:7" x14ac:dyDescent="0.3">
      <c r="A226" s="43">
        <v>44951</v>
      </c>
      <c r="B226" s="22" t="s">
        <v>135</v>
      </c>
      <c r="C226" s="18">
        <v>2958</v>
      </c>
      <c r="D226" s="18" t="s">
        <v>82</v>
      </c>
      <c r="E226" s="24" t="s">
        <v>1918</v>
      </c>
      <c r="F226" s="27"/>
      <c r="G226" s="51">
        <v>4495</v>
      </c>
    </row>
    <row r="227" spans="1:7" x14ac:dyDescent="0.3">
      <c r="A227" s="42">
        <v>44951</v>
      </c>
      <c r="B227" s="22" t="s">
        <v>103</v>
      </c>
      <c r="C227" s="18" t="s">
        <v>377</v>
      </c>
      <c r="D227" s="18" t="s">
        <v>65</v>
      </c>
      <c r="E227" s="24" t="s">
        <v>2667</v>
      </c>
      <c r="F227" s="27"/>
      <c r="G227" s="51">
        <v>4.42</v>
      </c>
    </row>
    <row r="228" spans="1:7" x14ac:dyDescent="0.3">
      <c r="A228" s="40">
        <v>44952</v>
      </c>
      <c r="B228" s="21" t="s">
        <v>103</v>
      </c>
      <c r="C228" s="17" t="s">
        <v>377</v>
      </c>
      <c r="D228" s="17" t="s">
        <v>62</v>
      </c>
      <c r="E228" s="30" t="s">
        <v>204</v>
      </c>
      <c r="F228" s="44">
        <v>951.4</v>
      </c>
      <c r="G228" s="51"/>
    </row>
    <row r="229" spans="1:7" x14ac:dyDescent="0.3">
      <c r="A229" s="40">
        <v>44952</v>
      </c>
      <c r="B229" s="21" t="s">
        <v>103</v>
      </c>
      <c r="C229" s="17" t="s">
        <v>377</v>
      </c>
      <c r="D229" s="17" t="s">
        <v>629</v>
      </c>
      <c r="E229" s="30" t="s">
        <v>2806</v>
      </c>
      <c r="F229" s="44">
        <v>15530.66</v>
      </c>
      <c r="G229" s="51"/>
    </row>
    <row r="230" spans="1:7" x14ac:dyDescent="0.3">
      <c r="A230" s="41">
        <v>44952</v>
      </c>
      <c r="B230" s="21" t="s">
        <v>396</v>
      </c>
      <c r="C230" s="36">
        <v>4210691</v>
      </c>
      <c r="D230" s="17" t="s">
        <v>63</v>
      </c>
      <c r="E230" s="30" t="s">
        <v>2807</v>
      </c>
      <c r="F230" s="27"/>
      <c r="G230" s="46">
        <v>300</v>
      </c>
    </row>
    <row r="231" spans="1:7" x14ac:dyDescent="0.3">
      <c r="A231" s="41">
        <v>44952</v>
      </c>
      <c r="B231" s="23" t="s">
        <v>2808</v>
      </c>
      <c r="C231" s="18" t="s">
        <v>2158</v>
      </c>
      <c r="D231" s="17" t="s">
        <v>76</v>
      </c>
      <c r="E231" s="30" t="s">
        <v>2781</v>
      </c>
      <c r="F231" s="27"/>
      <c r="G231" s="46">
        <v>946.98</v>
      </c>
    </row>
    <row r="232" spans="1:7" x14ac:dyDescent="0.3">
      <c r="A232" s="41">
        <v>44952</v>
      </c>
      <c r="B232" s="22" t="s">
        <v>1928</v>
      </c>
      <c r="C232" s="18">
        <v>176</v>
      </c>
      <c r="D232" s="18" t="s">
        <v>66</v>
      </c>
      <c r="E232" s="24" t="s">
        <v>1907</v>
      </c>
      <c r="F232" s="27"/>
      <c r="G232" s="46">
        <v>2510.64</v>
      </c>
    </row>
    <row r="233" spans="1:7" x14ac:dyDescent="0.3">
      <c r="A233" s="41">
        <v>44952</v>
      </c>
      <c r="B233" s="22" t="s">
        <v>110</v>
      </c>
      <c r="C233" s="18">
        <v>417996</v>
      </c>
      <c r="D233" s="18" t="s">
        <v>83</v>
      </c>
      <c r="E233" s="24" t="s">
        <v>2131</v>
      </c>
      <c r="F233" s="27"/>
      <c r="G233" s="46">
        <v>6459.14</v>
      </c>
    </row>
    <row r="234" spans="1:7" x14ac:dyDescent="0.3">
      <c r="A234" s="41">
        <v>44952</v>
      </c>
      <c r="B234" s="22" t="s">
        <v>136</v>
      </c>
      <c r="C234" s="18">
        <v>453</v>
      </c>
      <c r="D234" s="18" t="s">
        <v>82</v>
      </c>
      <c r="E234" s="24" t="s">
        <v>1968</v>
      </c>
      <c r="F234" s="27"/>
      <c r="G234" s="46">
        <v>2346</v>
      </c>
    </row>
    <row r="235" spans="1:7" x14ac:dyDescent="0.3">
      <c r="A235" s="41">
        <v>44952</v>
      </c>
      <c r="B235" s="22" t="s">
        <v>136</v>
      </c>
      <c r="C235" s="18">
        <v>452</v>
      </c>
      <c r="D235" s="18" t="s">
        <v>66</v>
      </c>
      <c r="E235" s="24" t="s">
        <v>1907</v>
      </c>
      <c r="F235" s="27"/>
      <c r="G235" s="46">
        <v>2610</v>
      </c>
    </row>
    <row r="236" spans="1:7" x14ac:dyDescent="0.3">
      <c r="A236" s="41">
        <v>44952</v>
      </c>
      <c r="B236" s="23" t="s">
        <v>2809</v>
      </c>
      <c r="C236" s="18" t="s">
        <v>2158</v>
      </c>
      <c r="D236" s="17" t="s">
        <v>76</v>
      </c>
      <c r="E236" s="30" t="s">
        <v>2781</v>
      </c>
      <c r="F236" s="27"/>
      <c r="G236" s="46">
        <v>1304.8800000000001</v>
      </c>
    </row>
    <row r="237" spans="1:7" x14ac:dyDescent="0.3">
      <c r="A237" s="42">
        <v>44952</v>
      </c>
      <c r="B237" s="22" t="s">
        <v>103</v>
      </c>
      <c r="C237" s="18" t="s">
        <v>377</v>
      </c>
      <c r="D237" s="18" t="s">
        <v>65</v>
      </c>
      <c r="E237" s="24" t="s">
        <v>2667</v>
      </c>
      <c r="F237" s="27"/>
      <c r="G237" s="51">
        <v>4.42</v>
      </c>
    </row>
    <row r="238" spans="1:7" x14ac:dyDescent="0.3">
      <c r="A238" s="40">
        <v>44953</v>
      </c>
      <c r="B238" s="21" t="s">
        <v>103</v>
      </c>
      <c r="C238" s="17" t="s">
        <v>377</v>
      </c>
      <c r="D238" s="17" t="s">
        <v>629</v>
      </c>
      <c r="E238" s="30" t="s">
        <v>2810</v>
      </c>
      <c r="F238" s="44">
        <v>144365.04999999999</v>
      </c>
      <c r="G238" s="51"/>
    </row>
    <row r="239" spans="1:7" x14ac:dyDescent="0.3">
      <c r="A239" s="42">
        <v>44953</v>
      </c>
      <c r="B239" s="22" t="s">
        <v>103</v>
      </c>
      <c r="C239" s="18" t="s">
        <v>377</v>
      </c>
      <c r="D239" s="18" t="s">
        <v>448</v>
      </c>
      <c r="E239" s="24" t="s">
        <v>285</v>
      </c>
      <c r="F239" s="27"/>
      <c r="G239" s="51">
        <v>77116.509999999995</v>
      </c>
    </row>
    <row r="240" spans="1:7" x14ac:dyDescent="0.3">
      <c r="A240" s="40">
        <v>44953</v>
      </c>
      <c r="B240" s="21" t="s">
        <v>171</v>
      </c>
      <c r="C240" s="36">
        <v>43636884</v>
      </c>
      <c r="D240" s="19" t="s">
        <v>63</v>
      </c>
      <c r="E240" s="30" t="s">
        <v>2811</v>
      </c>
      <c r="F240" s="27"/>
      <c r="G240" s="47">
        <v>1580.85</v>
      </c>
    </row>
    <row r="241" spans="1:7" x14ac:dyDescent="0.3">
      <c r="A241" s="40">
        <v>44953</v>
      </c>
      <c r="B241" s="22" t="s">
        <v>140</v>
      </c>
      <c r="C241" s="18">
        <v>22757</v>
      </c>
      <c r="D241" s="18" t="s">
        <v>81</v>
      </c>
      <c r="E241" s="24" t="s">
        <v>1953</v>
      </c>
      <c r="F241" s="27"/>
      <c r="G241" s="47">
        <v>674.08</v>
      </c>
    </row>
    <row r="242" spans="1:7" x14ac:dyDescent="0.3">
      <c r="A242" s="40">
        <v>44953</v>
      </c>
      <c r="B242" s="22" t="s">
        <v>2657</v>
      </c>
      <c r="C242" s="18">
        <v>59677</v>
      </c>
      <c r="D242" s="18" t="s">
        <v>81</v>
      </c>
      <c r="E242" s="30" t="s">
        <v>2658</v>
      </c>
      <c r="F242" s="27"/>
      <c r="G242" s="47">
        <v>324.72000000000003</v>
      </c>
    </row>
    <row r="243" spans="1:7" x14ac:dyDescent="0.3">
      <c r="A243" s="40">
        <v>44953</v>
      </c>
      <c r="B243" s="22" t="s">
        <v>139</v>
      </c>
      <c r="C243" s="18">
        <v>781509</v>
      </c>
      <c r="D243" s="18" t="s">
        <v>81</v>
      </c>
      <c r="E243" s="24" t="s">
        <v>1930</v>
      </c>
      <c r="F243" s="27"/>
      <c r="G243" s="47">
        <v>1898.47</v>
      </c>
    </row>
    <row r="244" spans="1:7" x14ac:dyDescent="0.3">
      <c r="A244" s="42">
        <v>44953</v>
      </c>
      <c r="B244" s="22" t="s">
        <v>136</v>
      </c>
      <c r="C244" s="18">
        <v>432</v>
      </c>
      <c r="D244" s="18" t="s">
        <v>82</v>
      </c>
      <c r="E244" s="30" t="s">
        <v>1968</v>
      </c>
      <c r="F244" s="27"/>
      <c r="G244" s="51">
        <v>62770.42</v>
      </c>
    </row>
    <row r="245" spans="1:7" x14ac:dyDescent="0.3">
      <c r="A245" s="40">
        <v>44956</v>
      </c>
      <c r="B245" s="21" t="s">
        <v>103</v>
      </c>
      <c r="C245" s="17" t="s">
        <v>377</v>
      </c>
      <c r="D245" s="17" t="s">
        <v>62</v>
      </c>
      <c r="E245" s="30" t="s">
        <v>204</v>
      </c>
      <c r="F245" s="44">
        <v>87538.12</v>
      </c>
      <c r="G245" s="51"/>
    </row>
    <row r="246" spans="1:7" x14ac:dyDescent="0.3">
      <c r="A246" s="40">
        <v>44956</v>
      </c>
      <c r="B246" s="21" t="s">
        <v>103</v>
      </c>
      <c r="C246" s="17" t="s">
        <v>377</v>
      </c>
      <c r="D246" s="17">
        <v>313</v>
      </c>
      <c r="E246" s="30" t="s">
        <v>2812</v>
      </c>
      <c r="F246" s="44">
        <v>60067.48</v>
      </c>
      <c r="G246" s="51"/>
    </row>
    <row r="247" spans="1:7" x14ac:dyDescent="0.3">
      <c r="A247" s="41">
        <v>44956</v>
      </c>
      <c r="B247" s="23" t="s">
        <v>157</v>
      </c>
      <c r="C247" s="36" t="s">
        <v>384</v>
      </c>
      <c r="D247" s="17" t="s">
        <v>85</v>
      </c>
      <c r="E247" s="34" t="s">
        <v>2813</v>
      </c>
      <c r="F247" s="27"/>
      <c r="G247" s="46">
        <v>49315.24</v>
      </c>
    </row>
    <row r="248" spans="1:7" x14ac:dyDescent="0.3">
      <c r="A248" s="41">
        <v>44956</v>
      </c>
      <c r="B248" s="23" t="s">
        <v>618</v>
      </c>
      <c r="C248" s="36">
        <v>72802</v>
      </c>
      <c r="D248" s="17" t="s">
        <v>78</v>
      </c>
      <c r="E248" s="30" t="s">
        <v>2814</v>
      </c>
      <c r="F248" s="27"/>
      <c r="G248" s="46">
        <v>1288</v>
      </c>
    </row>
    <row r="249" spans="1:7" x14ac:dyDescent="0.3">
      <c r="A249" s="43">
        <v>44956</v>
      </c>
      <c r="B249" s="22" t="s">
        <v>110</v>
      </c>
      <c r="C249" s="18">
        <v>415617</v>
      </c>
      <c r="D249" s="18" t="s">
        <v>83</v>
      </c>
      <c r="E249" s="24" t="s">
        <v>2131</v>
      </c>
      <c r="F249" s="27"/>
      <c r="G249" s="51">
        <v>37.119999999999997</v>
      </c>
    </row>
    <row r="250" spans="1:7" x14ac:dyDescent="0.3">
      <c r="A250" s="42">
        <v>44956</v>
      </c>
      <c r="B250" s="22" t="s">
        <v>140</v>
      </c>
      <c r="C250" s="18">
        <v>22796</v>
      </c>
      <c r="D250" s="18" t="s">
        <v>81</v>
      </c>
      <c r="E250" s="24" t="s">
        <v>1953</v>
      </c>
      <c r="F250" s="27"/>
      <c r="G250" s="51">
        <v>476</v>
      </c>
    </row>
    <row r="251" spans="1:7" x14ac:dyDescent="0.3">
      <c r="A251" s="43">
        <v>44956</v>
      </c>
      <c r="B251" s="22" t="s">
        <v>1127</v>
      </c>
      <c r="C251" s="18">
        <v>66</v>
      </c>
      <c r="D251" s="18" t="s">
        <v>66</v>
      </c>
      <c r="E251" s="24" t="s">
        <v>2361</v>
      </c>
      <c r="F251" s="27"/>
      <c r="G251" s="49">
        <v>3390</v>
      </c>
    </row>
    <row r="252" spans="1:7" x14ac:dyDescent="0.3">
      <c r="A252" s="42">
        <v>44956</v>
      </c>
      <c r="B252" s="22" t="s">
        <v>144</v>
      </c>
      <c r="C252" s="18">
        <v>67319</v>
      </c>
      <c r="D252" s="18" t="s">
        <v>66</v>
      </c>
      <c r="E252" s="24" t="s">
        <v>2080</v>
      </c>
      <c r="F252" s="27"/>
      <c r="G252" s="62">
        <v>2628</v>
      </c>
    </row>
    <row r="253" spans="1:7" x14ac:dyDescent="0.3">
      <c r="A253" s="41">
        <v>44956</v>
      </c>
      <c r="B253" s="22" t="s">
        <v>2815</v>
      </c>
      <c r="C253" s="17">
        <v>34607</v>
      </c>
      <c r="D253" s="18" t="s">
        <v>66</v>
      </c>
      <c r="E253" s="24" t="s">
        <v>1019</v>
      </c>
      <c r="F253" s="27"/>
      <c r="G253" s="46">
        <v>2400.02</v>
      </c>
    </row>
    <row r="254" spans="1:7" x14ac:dyDescent="0.3">
      <c r="A254" s="40">
        <v>44956</v>
      </c>
      <c r="B254" s="21" t="s">
        <v>1080</v>
      </c>
      <c r="C254" s="17" t="s">
        <v>1081</v>
      </c>
      <c r="D254" s="18" t="s">
        <v>70</v>
      </c>
      <c r="E254" s="30" t="s">
        <v>2816</v>
      </c>
      <c r="F254" s="27"/>
      <c r="G254" s="49">
        <v>28377</v>
      </c>
    </row>
    <row r="255" spans="1:7" x14ac:dyDescent="0.3">
      <c r="A255" s="42">
        <v>44956</v>
      </c>
      <c r="B255" s="22" t="s">
        <v>103</v>
      </c>
      <c r="C255" s="18" t="s">
        <v>377</v>
      </c>
      <c r="D255" s="17" t="s">
        <v>65</v>
      </c>
      <c r="E255" s="24" t="s">
        <v>208</v>
      </c>
      <c r="F255" s="27"/>
      <c r="G255" s="51">
        <v>22.47</v>
      </c>
    </row>
    <row r="256" spans="1:7" x14ac:dyDescent="0.3">
      <c r="A256" s="41">
        <v>44956</v>
      </c>
      <c r="B256" s="23" t="s">
        <v>157</v>
      </c>
      <c r="C256" s="36" t="s">
        <v>384</v>
      </c>
      <c r="D256" s="17" t="s">
        <v>85</v>
      </c>
      <c r="E256" s="34" t="s">
        <v>2522</v>
      </c>
      <c r="F256" s="27"/>
      <c r="G256" s="46">
        <v>59671.75</v>
      </c>
    </row>
    <row r="257" spans="1:7" x14ac:dyDescent="0.3">
      <c r="A257" s="42">
        <v>44957</v>
      </c>
      <c r="B257" s="22" t="s">
        <v>103</v>
      </c>
      <c r="C257" s="18" t="s">
        <v>377</v>
      </c>
      <c r="D257" s="140" t="s">
        <v>629</v>
      </c>
      <c r="E257" s="107" t="s">
        <v>2817</v>
      </c>
      <c r="F257" s="119">
        <v>230236.49</v>
      </c>
      <c r="G257" s="46"/>
    </row>
    <row r="258" spans="1:7" x14ac:dyDescent="0.3">
      <c r="A258" s="42">
        <v>44957</v>
      </c>
      <c r="B258" s="22" t="s">
        <v>103</v>
      </c>
      <c r="C258" s="18" t="s">
        <v>377</v>
      </c>
      <c r="D258" s="140" t="s">
        <v>2148</v>
      </c>
      <c r="E258" s="107" t="s">
        <v>2818</v>
      </c>
      <c r="F258" s="119">
        <v>62770.42</v>
      </c>
      <c r="G258" s="46"/>
    </row>
    <row r="259" spans="1:7" x14ac:dyDescent="0.3">
      <c r="A259" s="141">
        <v>44957</v>
      </c>
      <c r="B259" s="29" t="s">
        <v>103</v>
      </c>
      <c r="C259" s="142" t="s">
        <v>377</v>
      </c>
      <c r="D259" s="142" t="s">
        <v>448</v>
      </c>
      <c r="E259" s="143" t="s">
        <v>285</v>
      </c>
      <c r="F259" s="27"/>
      <c r="G259" s="46">
        <v>62765.07</v>
      </c>
    </row>
    <row r="260" spans="1:7" x14ac:dyDescent="0.3">
      <c r="A260" s="144">
        <v>44957</v>
      </c>
      <c r="B260" s="107" t="s">
        <v>157</v>
      </c>
      <c r="C260" s="108" t="s">
        <v>384</v>
      </c>
      <c r="D260" s="140" t="s">
        <v>85</v>
      </c>
      <c r="E260" s="145" t="s">
        <v>2522</v>
      </c>
      <c r="F260" s="27"/>
      <c r="G260" s="46">
        <v>22742.14</v>
      </c>
    </row>
    <row r="261" spans="1:7" x14ac:dyDescent="0.3">
      <c r="A261" s="146">
        <v>44957</v>
      </c>
      <c r="B261" s="147" t="s">
        <v>192</v>
      </c>
      <c r="C261" s="108">
        <v>223712</v>
      </c>
      <c r="D261" s="140" t="s">
        <v>100</v>
      </c>
      <c r="E261" s="107" t="s">
        <v>2819</v>
      </c>
      <c r="F261" s="27"/>
      <c r="G261" s="46">
        <v>627.09</v>
      </c>
    </row>
    <row r="262" spans="1:7" x14ac:dyDescent="0.3">
      <c r="A262" s="144">
        <v>44957</v>
      </c>
      <c r="B262" s="147" t="s">
        <v>166</v>
      </c>
      <c r="C262" s="142">
        <v>1673</v>
      </c>
      <c r="D262" s="142" t="s">
        <v>81</v>
      </c>
      <c r="E262" s="143" t="s">
        <v>2359</v>
      </c>
      <c r="F262" s="27"/>
      <c r="G262" s="46">
        <v>603</v>
      </c>
    </row>
    <row r="263" spans="1:7" x14ac:dyDescent="0.3">
      <c r="A263" s="141">
        <v>44957</v>
      </c>
      <c r="B263" s="29" t="s">
        <v>103</v>
      </c>
      <c r="C263" s="142" t="s">
        <v>377</v>
      </c>
      <c r="D263" s="142" t="s">
        <v>65</v>
      </c>
      <c r="E263" s="143" t="s">
        <v>208</v>
      </c>
      <c r="F263" s="27"/>
      <c r="G263" s="46">
        <v>5.35</v>
      </c>
    </row>
    <row r="264" spans="1:7" x14ac:dyDescent="0.3">
      <c r="A264" s="146">
        <v>44957</v>
      </c>
      <c r="B264" s="147" t="s">
        <v>201</v>
      </c>
      <c r="C264" s="108" t="s">
        <v>390</v>
      </c>
      <c r="D264" s="140" t="s">
        <v>93</v>
      </c>
      <c r="E264" s="107" t="s">
        <v>2820</v>
      </c>
      <c r="F264" s="27"/>
      <c r="G264" s="46">
        <v>31249.68</v>
      </c>
    </row>
    <row r="265" spans="1:7" x14ac:dyDescent="0.3">
      <c r="A265" s="41">
        <v>44957</v>
      </c>
      <c r="B265" s="21" t="s">
        <v>182</v>
      </c>
      <c r="C265" s="36">
        <v>3091205</v>
      </c>
      <c r="D265" s="17" t="s">
        <v>102</v>
      </c>
      <c r="E265" s="30" t="s">
        <v>2821</v>
      </c>
      <c r="F265" s="27"/>
      <c r="G265" s="46">
        <v>15022.06</v>
      </c>
    </row>
    <row r="266" spans="1:7" x14ac:dyDescent="0.3">
      <c r="A266" s="41">
        <v>44957</v>
      </c>
      <c r="B266" s="21" t="s">
        <v>182</v>
      </c>
      <c r="C266" s="36">
        <v>7032302531067290</v>
      </c>
      <c r="D266" s="17" t="s">
        <v>93</v>
      </c>
      <c r="E266" s="30" t="s">
        <v>2822</v>
      </c>
      <c r="F266" s="27"/>
      <c r="G266" s="46">
        <v>101641.72</v>
      </c>
    </row>
    <row r="267" spans="1:7" x14ac:dyDescent="0.3">
      <c r="A267" s="144">
        <v>44957</v>
      </c>
      <c r="B267" s="107" t="s">
        <v>157</v>
      </c>
      <c r="C267" s="108" t="s">
        <v>384</v>
      </c>
      <c r="D267" s="140" t="s">
        <v>85</v>
      </c>
      <c r="E267" s="145" t="s">
        <v>2522</v>
      </c>
      <c r="F267" s="27"/>
      <c r="G267" s="46">
        <v>20387.259999999998</v>
      </c>
    </row>
    <row r="268" spans="1:7" x14ac:dyDescent="0.3">
      <c r="A268" s="141">
        <v>44957</v>
      </c>
      <c r="B268" s="29" t="s">
        <v>1391</v>
      </c>
      <c r="C268" s="142">
        <v>11048</v>
      </c>
      <c r="D268" s="148" t="s">
        <v>66</v>
      </c>
      <c r="E268" s="143" t="s">
        <v>2823</v>
      </c>
      <c r="F268" s="27"/>
      <c r="G268" s="46">
        <v>1322.7</v>
      </c>
    </row>
    <row r="269" spans="1:7" x14ac:dyDescent="0.3">
      <c r="A269" s="141">
        <v>44957</v>
      </c>
      <c r="B269" s="29" t="s">
        <v>1391</v>
      </c>
      <c r="C269" s="142">
        <v>11051</v>
      </c>
      <c r="D269" s="148" t="s">
        <v>66</v>
      </c>
      <c r="E269" s="143" t="s">
        <v>2824</v>
      </c>
      <c r="F269" s="27"/>
      <c r="G269" s="46">
        <v>194.4</v>
      </c>
    </row>
    <row r="270" spans="1:7" x14ac:dyDescent="0.3">
      <c r="A270" s="146">
        <v>44957</v>
      </c>
      <c r="B270" s="147" t="s">
        <v>182</v>
      </c>
      <c r="C270" s="108">
        <v>513280918</v>
      </c>
      <c r="D270" s="140" t="s">
        <v>102</v>
      </c>
      <c r="E270" s="107" t="s">
        <v>2825</v>
      </c>
      <c r="F270" s="27"/>
      <c r="G270" s="46">
        <v>1336.88</v>
      </c>
    </row>
    <row r="271" spans="1:7" x14ac:dyDescent="0.3">
      <c r="A271" s="146">
        <v>44957</v>
      </c>
      <c r="B271" s="147" t="s">
        <v>182</v>
      </c>
      <c r="C271" s="140">
        <v>54848122</v>
      </c>
      <c r="D271" s="140" t="s">
        <v>93</v>
      </c>
      <c r="E271" s="107" t="s">
        <v>2826</v>
      </c>
      <c r="F271" s="27"/>
      <c r="G271" s="46">
        <v>35109.56</v>
      </c>
    </row>
    <row r="272" spans="1:7" x14ac:dyDescent="0.3">
      <c r="A272" s="134"/>
      <c r="B272" s="135"/>
      <c r="C272" s="136"/>
      <c r="D272" s="136"/>
      <c r="E272" s="69" t="s">
        <v>0</v>
      </c>
      <c r="F272" s="137">
        <f>SUM(F3:F271)</f>
        <v>4925281.5</v>
      </c>
      <c r="G272" s="137">
        <f>SUM(G3:G271)</f>
        <v>4925281.4999999991</v>
      </c>
    </row>
  </sheetData>
  <sheetProtection algorithmName="SHA-512" hashValue="WZhpmJupKJBJk+cJ/k11uul8pozqSseTC4/emIYZMDEDvXzxqtbaOc16TXSRDz3481IP7LAq8xv0LeTkJvJL0Q==" saltValue="zkO2XWy0PXrIUl3R3yc0Bw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F2" name="Intervalo1_14_18_1_1"/>
    <protectedRange algorithmName="SHA-512" hashValue="SOYoXHnsd8H3JMwtnN8n0SDMvJLW8NUH3c7N9U/C2WTm7adtKrHc9Rw5AhcK1dwRMld7kJZ5o3zpwjKqrnC6rw==" saltValue="9sV1nF7wJ5XLhLyfByHakQ==" spinCount="100000" sqref="A2" name="Intervalo1_9_12_2"/>
  </protectedRanges>
  <autoFilter ref="A2:G272" xr:uid="{604736E5-B16D-4602-B4AC-511C7399D5B7}"/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5A2D4-3786-408A-A548-1667F24397CF}">
  <sheetPr>
    <tabColor rgb="FF008B82"/>
  </sheetPr>
  <dimension ref="A1:G264"/>
  <sheetViews>
    <sheetView workbookViewId="0">
      <selection activeCell="E15" sqref="E15"/>
    </sheetView>
  </sheetViews>
  <sheetFormatPr defaultColWidth="8" defaultRowHeight="14.4" x14ac:dyDescent="0.3"/>
  <cols>
    <col min="1" max="1" width="7.6640625" bestFit="1" customWidth="1"/>
    <col min="2" max="2" width="46.6640625" customWidth="1"/>
    <col min="3" max="3" width="19.33203125" bestFit="1" customWidth="1"/>
    <col min="4" max="4" width="6.5546875" bestFit="1" customWidth="1"/>
    <col min="5" max="5" width="72.33203125" customWidth="1"/>
    <col min="6" max="7" width="14.6640625" customWidth="1"/>
  </cols>
  <sheetData>
    <row r="1" spans="1:7" ht="48" customHeight="1" x14ac:dyDescent="0.3">
      <c r="A1" s="152" t="s">
        <v>13</v>
      </c>
      <c r="B1" s="152"/>
      <c r="C1" s="152"/>
      <c r="D1" s="152"/>
      <c r="E1" s="152"/>
      <c r="F1" s="152"/>
      <c r="G1" s="152"/>
    </row>
    <row r="2" spans="1:7" x14ac:dyDescent="0.3">
      <c r="A2" s="5" t="s">
        <v>6</v>
      </c>
      <c r="B2" s="6" t="s">
        <v>418</v>
      </c>
      <c r="C2" s="7" t="s">
        <v>417</v>
      </c>
      <c r="D2" s="8" t="s">
        <v>2</v>
      </c>
      <c r="E2" s="9" t="s">
        <v>10</v>
      </c>
      <c r="F2" s="10" t="s">
        <v>7</v>
      </c>
      <c r="G2" s="6" t="s">
        <v>8</v>
      </c>
    </row>
    <row r="3" spans="1:7" x14ac:dyDescent="0.3">
      <c r="A3" s="40">
        <v>44958</v>
      </c>
      <c r="B3" s="23" t="s">
        <v>103</v>
      </c>
      <c r="C3" s="17" t="s">
        <v>377</v>
      </c>
      <c r="D3" s="17" t="s">
        <v>62</v>
      </c>
      <c r="E3" s="30" t="s">
        <v>204</v>
      </c>
      <c r="F3" s="44">
        <v>1254.6400000000001</v>
      </c>
      <c r="G3" s="27"/>
    </row>
    <row r="4" spans="1:7" x14ac:dyDescent="0.3">
      <c r="A4" s="40">
        <v>44958</v>
      </c>
      <c r="B4" s="23" t="s">
        <v>103</v>
      </c>
      <c r="C4" s="17" t="s">
        <v>377</v>
      </c>
      <c r="D4" s="17" t="s">
        <v>629</v>
      </c>
      <c r="E4" s="30" t="s">
        <v>2501</v>
      </c>
      <c r="F4" s="44">
        <v>426.66</v>
      </c>
      <c r="G4" s="27"/>
    </row>
    <row r="5" spans="1:7" x14ac:dyDescent="0.3">
      <c r="A5" s="43">
        <v>44958</v>
      </c>
      <c r="B5" s="26" t="s">
        <v>110</v>
      </c>
      <c r="C5" s="18">
        <v>415883</v>
      </c>
      <c r="D5" s="18" t="s">
        <v>83</v>
      </c>
      <c r="E5" s="24" t="s">
        <v>2131</v>
      </c>
      <c r="F5" s="27"/>
      <c r="G5" s="51">
        <v>37.119999999999997</v>
      </c>
    </row>
    <row r="6" spans="1:7" x14ac:dyDescent="0.3">
      <c r="A6" s="43">
        <v>44958</v>
      </c>
      <c r="B6" s="26" t="s">
        <v>146</v>
      </c>
      <c r="C6" s="18">
        <v>13544</v>
      </c>
      <c r="D6" s="18" t="s">
        <v>82</v>
      </c>
      <c r="E6" s="24" t="s">
        <v>2502</v>
      </c>
      <c r="F6" s="27"/>
      <c r="G6" s="51">
        <v>820</v>
      </c>
    </row>
    <row r="7" spans="1:7" ht="24" x14ac:dyDescent="0.3">
      <c r="A7" s="43">
        <v>44958</v>
      </c>
      <c r="B7" s="23" t="s">
        <v>108</v>
      </c>
      <c r="C7" s="36"/>
      <c r="D7" s="17" t="s">
        <v>67</v>
      </c>
      <c r="E7" s="31" t="s">
        <v>2503</v>
      </c>
      <c r="F7" s="27"/>
      <c r="G7" s="51">
        <v>426.66</v>
      </c>
    </row>
    <row r="8" spans="1:7" x14ac:dyDescent="0.3">
      <c r="A8" s="43">
        <v>44958</v>
      </c>
      <c r="B8" s="23" t="s">
        <v>869</v>
      </c>
      <c r="C8" s="36">
        <v>2000689071461</v>
      </c>
      <c r="D8" s="17" t="s">
        <v>72</v>
      </c>
      <c r="E8" s="30" t="s">
        <v>2504</v>
      </c>
      <c r="F8" s="27"/>
      <c r="G8" s="51">
        <v>397.52</v>
      </c>
    </row>
    <row r="9" spans="1:7" x14ac:dyDescent="0.3">
      <c r="A9" s="40">
        <v>44959</v>
      </c>
      <c r="B9" s="23" t="s">
        <v>103</v>
      </c>
      <c r="C9" s="17" t="s">
        <v>377</v>
      </c>
      <c r="D9" s="17" t="s">
        <v>62</v>
      </c>
      <c r="E9" s="30" t="s">
        <v>204</v>
      </c>
      <c r="F9" s="44">
        <v>42470.74</v>
      </c>
      <c r="G9" s="51"/>
    </row>
    <row r="10" spans="1:7" x14ac:dyDescent="0.3">
      <c r="A10" s="40">
        <v>44959</v>
      </c>
      <c r="B10" s="23" t="s">
        <v>103</v>
      </c>
      <c r="C10" s="17" t="s">
        <v>377</v>
      </c>
      <c r="D10" s="17" t="s">
        <v>2505</v>
      </c>
      <c r="E10" s="30" t="s">
        <v>2506</v>
      </c>
      <c r="F10" s="44">
        <v>1045.55</v>
      </c>
      <c r="G10" s="51"/>
    </row>
    <row r="11" spans="1:7" x14ac:dyDescent="0.3">
      <c r="A11" s="43">
        <v>44959</v>
      </c>
      <c r="B11" s="26" t="s">
        <v>1272</v>
      </c>
      <c r="C11" s="18">
        <v>6280</v>
      </c>
      <c r="D11" s="18" t="s">
        <v>66</v>
      </c>
      <c r="E11" s="24" t="s">
        <v>2507</v>
      </c>
      <c r="F11" s="27"/>
      <c r="G11" s="51">
        <v>2600.5300000000002</v>
      </c>
    </row>
    <row r="12" spans="1:7" x14ac:dyDescent="0.3">
      <c r="A12" s="41">
        <v>44959</v>
      </c>
      <c r="B12" s="26" t="s">
        <v>175</v>
      </c>
      <c r="C12" s="18">
        <v>12534</v>
      </c>
      <c r="D12" s="18" t="s">
        <v>66</v>
      </c>
      <c r="E12" s="24" t="s">
        <v>2358</v>
      </c>
      <c r="F12" s="27"/>
      <c r="G12" s="51">
        <v>2759.52</v>
      </c>
    </row>
    <row r="13" spans="1:7" x14ac:dyDescent="0.3">
      <c r="A13" s="42">
        <v>44959</v>
      </c>
      <c r="B13" s="26" t="s">
        <v>1912</v>
      </c>
      <c r="C13" s="18">
        <v>415</v>
      </c>
      <c r="D13" s="18" t="s">
        <v>82</v>
      </c>
      <c r="E13" s="24" t="s">
        <v>1913</v>
      </c>
      <c r="F13" s="27"/>
      <c r="G13" s="51">
        <v>36784.720000000001</v>
      </c>
    </row>
    <row r="14" spans="1:7" x14ac:dyDescent="0.3">
      <c r="A14" s="41">
        <v>44959</v>
      </c>
      <c r="B14" s="30" t="s">
        <v>2508</v>
      </c>
      <c r="C14" s="18" t="s">
        <v>2158</v>
      </c>
      <c r="D14" s="17" t="s">
        <v>76</v>
      </c>
      <c r="E14" s="30" t="s">
        <v>2159</v>
      </c>
      <c r="F14" s="27"/>
      <c r="G14" s="51">
        <v>1367.06</v>
      </c>
    </row>
    <row r="15" spans="1:7" x14ac:dyDescent="0.3">
      <c r="A15" s="42">
        <v>44959</v>
      </c>
      <c r="B15" s="26" t="s">
        <v>103</v>
      </c>
      <c r="C15" s="18" t="s">
        <v>379</v>
      </c>
      <c r="D15" s="18" t="s">
        <v>65</v>
      </c>
      <c r="E15" s="24" t="s">
        <v>217</v>
      </c>
      <c r="F15" s="27"/>
      <c r="G15" s="51">
        <v>4.46</v>
      </c>
    </row>
    <row r="16" spans="1:7" x14ac:dyDescent="0.3">
      <c r="A16" s="40">
        <v>44960</v>
      </c>
      <c r="B16" s="23" t="s">
        <v>103</v>
      </c>
      <c r="C16" s="17" t="s">
        <v>377</v>
      </c>
      <c r="D16" s="17" t="s">
        <v>62</v>
      </c>
      <c r="E16" s="30" t="s">
        <v>204</v>
      </c>
      <c r="F16" s="44">
        <v>539.69000000000005</v>
      </c>
      <c r="G16" s="51"/>
    </row>
    <row r="17" spans="1:7" x14ac:dyDescent="0.3">
      <c r="A17" s="43">
        <v>44960</v>
      </c>
      <c r="B17" s="26" t="s">
        <v>110</v>
      </c>
      <c r="C17" s="18">
        <v>416159</v>
      </c>
      <c r="D17" s="18" t="s">
        <v>83</v>
      </c>
      <c r="E17" s="24" t="s">
        <v>2131</v>
      </c>
      <c r="F17" s="27"/>
      <c r="G17" s="46">
        <v>37.119999999999997</v>
      </c>
    </row>
    <row r="18" spans="1:7" x14ac:dyDescent="0.3">
      <c r="A18" s="41">
        <v>44960</v>
      </c>
      <c r="B18" s="23" t="s">
        <v>1135</v>
      </c>
      <c r="C18" s="36">
        <v>631</v>
      </c>
      <c r="D18" s="17" t="s">
        <v>433</v>
      </c>
      <c r="E18" s="30" t="s">
        <v>2509</v>
      </c>
      <c r="F18" s="27"/>
      <c r="G18" s="46">
        <v>54.11</v>
      </c>
    </row>
    <row r="19" spans="1:7" x14ac:dyDescent="0.3">
      <c r="A19" s="42">
        <v>44960</v>
      </c>
      <c r="B19" s="23" t="s">
        <v>426</v>
      </c>
      <c r="C19" s="18">
        <v>10702</v>
      </c>
      <c r="D19" s="18" t="s">
        <v>68</v>
      </c>
      <c r="E19" s="24" t="s">
        <v>2510</v>
      </c>
      <c r="F19" s="27"/>
      <c r="G19" s="46">
        <v>446.23</v>
      </c>
    </row>
    <row r="20" spans="1:7" x14ac:dyDescent="0.3">
      <c r="A20" s="42">
        <v>44960</v>
      </c>
      <c r="B20" s="26" t="s">
        <v>103</v>
      </c>
      <c r="C20" s="18" t="s">
        <v>379</v>
      </c>
      <c r="D20" s="18" t="s">
        <v>65</v>
      </c>
      <c r="E20" s="24" t="s">
        <v>217</v>
      </c>
      <c r="F20" s="27"/>
      <c r="G20" s="51">
        <v>2.23</v>
      </c>
    </row>
    <row r="21" spans="1:7" x14ac:dyDescent="0.3">
      <c r="A21" s="40">
        <v>44964</v>
      </c>
      <c r="B21" s="23" t="s">
        <v>103</v>
      </c>
      <c r="C21" s="17" t="s">
        <v>377</v>
      </c>
      <c r="D21" s="17" t="s">
        <v>62</v>
      </c>
      <c r="E21" s="30" t="s">
        <v>204</v>
      </c>
      <c r="F21" s="44">
        <v>4054.36</v>
      </c>
      <c r="G21" s="51"/>
    </row>
    <row r="22" spans="1:7" ht="24" x14ac:dyDescent="0.3">
      <c r="A22" s="40">
        <v>44964</v>
      </c>
      <c r="B22" s="23" t="s">
        <v>103</v>
      </c>
      <c r="C22" s="17" t="s">
        <v>377</v>
      </c>
      <c r="D22" s="17" t="s">
        <v>2505</v>
      </c>
      <c r="E22" s="30" t="s">
        <v>2511</v>
      </c>
      <c r="F22" s="44">
        <v>147316.04999999999</v>
      </c>
      <c r="G22" s="51"/>
    </row>
    <row r="23" spans="1:7" x14ac:dyDescent="0.3">
      <c r="A23" s="41">
        <v>44964</v>
      </c>
      <c r="B23" s="23" t="s">
        <v>113</v>
      </c>
      <c r="C23" s="36">
        <v>243417</v>
      </c>
      <c r="D23" s="17" t="s">
        <v>72</v>
      </c>
      <c r="E23" s="30" t="s">
        <v>2512</v>
      </c>
      <c r="F23" s="27"/>
      <c r="G23" s="51">
        <v>316</v>
      </c>
    </row>
    <row r="24" spans="1:7" x14ac:dyDescent="0.3">
      <c r="A24" s="41">
        <v>44964</v>
      </c>
      <c r="B24" s="23" t="s">
        <v>157</v>
      </c>
      <c r="C24" s="36" t="s">
        <v>2138</v>
      </c>
      <c r="D24" s="17" t="s">
        <v>85</v>
      </c>
      <c r="E24" s="34" t="s">
        <v>2513</v>
      </c>
      <c r="F24" s="27"/>
      <c r="G24" s="51">
        <v>32226.400000000001</v>
      </c>
    </row>
    <row r="25" spans="1:7" x14ac:dyDescent="0.3">
      <c r="A25" s="41">
        <v>44964</v>
      </c>
      <c r="B25" s="23" t="s">
        <v>127</v>
      </c>
      <c r="C25" s="36" t="s">
        <v>383</v>
      </c>
      <c r="D25" s="17" t="s">
        <v>79</v>
      </c>
      <c r="E25" s="30" t="s">
        <v>2514</v>
      </c>
      <c r="F25" s="27"/>
      <c r="G25" s="51">
        <v>264.51</v>
      </c>
    </row>
    <row r="26" spans="1:7" x14ac:dyDescent="0.3">
      <c r="A26" s="41">
        <v>44964</v>
      </c>
      <c r="B26" s="23" t="s">
        <v>127</v>
      </c>
      <c r="C26" s="36" t="s">
        <v>383</v>
      </c>
      <c r="D26" s="17" t="s">
        <v>79</v>
      </c>
      <c r="E26" s="30" t="s">
        <v>2515</v>
      </c>
      <c r="F26" s="27"/>
      <c r="G26" s="51">
        <v>114825.14</v>
      </c>
    </row>
    <row r="27" spans="1:7" x14ac:dyDescent="0.3">
      <c r="A27" s="43">
        <v>44964</v>
      </c>
      <c r="B27" s="26" t="s">
        <v>110</v>
      </c>
      <c r="C27" s="18">
        <v>144319</v>
      </c>
      <c r="D27" s="18" t="s">
        <v>83</v>
      </c>
      <c r="E27" s="24" t="s">
        <v>2317</v>
      </c>
      <c r="F27" s="27"/>
      <c r="G27" s="51">
        <v>1633.3</v>
      </c>
    </row>
    <row r="28" spans="1:7" x14ac:dyDescent="0.3">
      <c r="A28" s="43">
        <v>44964</v>
      </c>
      <c r="B28" s="26" t="s">
        <v>110</v>
      </c>
      <c r="C28" s="18">
        <v>144194</v>
      </c>
      <c r="D28" s="18" t="s">
        <v>83</v>
      </c>
      <c r="E28" s="24" t="s">
        <v>2317</v>
      </c>
      <c r="F28" s="27"/>
      <c r="G28" s="51">
        <v>1201.3499999999999</v>
      </c>
    </row>
    <row r="29" spans="1:7" x14ac:dyDescent="0.3">
      <c r="A29" s="43">
        <v>44964</v>
      </c>
      <c r="B29" s="26" t="s">
        <v>110</v>
      </c>
      <c r="C29" s="18">
        <v>143482</v>
      </c>
      <c r="D29" s="18" t="s">
        <v>83</v>
      </c>
      <c r="E29" s="24" t="s">
        <v>2516</v>
      </c>
      <c r="F29" s="27"/>
      <c r="G29" s="51">
        <v>148.47999999999999</v>
      </c>
    </row>
    <row r="30" spans="1:7" x14ac:dyDescent="0.3">
      <c r="A30" s="43">
        <v>44964</v>
      </c>
      <c r="B30" s="26" t="s">
        <v>110</v>
      </c>
      <c r="C30" s="18">
        <v>143480</v>
      </c>
      <c r="D30" s="18" t="s">
        <v>83</v>
      </c>
      <c r="E30" s="24" t="s">
        <v>2516</v>
      </c>
      <c r="F30" s="27"/>
      <c r="G30" s="51">
        <v>371.21</v>
      </c>
    </row>
    <row r="31" spans="1:7" x14ac:dyDescent="0.3">
      <c r="A31" s="42">
        <v>44964</v>
      </c>
      <c r="B31" s="26" t="s">
        <v>179</v>
      </c>
      <c r="C31" s="38">
        <v>183884</v>
      </c>
      <c r="D31" s="18" t="s">
        <v>81</v>
      </c>
      <c r="E31" s="24" t="s">
        <v>2182</v>
      </c>
      <c r="F31" s="27"/>
      <c r="G31" s="51">
        <v>384.02</v>
      </c>
    </row>
    <row r="32" spans="1:7" x14ac:dyDescent="0.3">
      <c r="A32" s="40">
        <v>44965</v>
      </c>
      <c r="B32" s="23" t="s">
        <v>103</v>
      </c>
      <c r="C32" s="17" t="s">
        <v>377</v>
      </c>
      <c r="D32" s="17" t="s">
        <v>2505</v>
      </c>
      <c r="E32" s="30" t="s">
        <v>2517</v>
      </c>
      <c r="F32" s="44">
        <v>9584.17</v>
      </c>
      <c r="G32" s="51"/>
    </row>
    <row r="33" spans="1:7" x14ac:dyDescent="0.3">
      <c r="A33" s="40">
        <v>44965</v>
      </c>
      <c r="B33" s="23" t="s">
        <v>103</v>
      </c>
      <c r="C33" s="17" t="s">
        <v>377</v>
      </c>
      <c r="D33" s="17" t="s">
        <v>2127</v>
      </c>
      <c r="E33" s="30" t="s">
        <v>2518</v>
      </c>
      <c r="F33" s="44">
        <v>1180.33</v>
      </c>
      <c r="G33" s="51"/>
    </row>
    <row r="34" spans="1:7" x14ac:dyDescent="0.3">
      <c r="A34" s="40">
        <v>44965</v>
      </c>
      <c r="B34" s="23" t="s">
        <v>103</v>
      </c>
      <c r="C34" s="17" t="s">
        <v>377</v>
      </c>
      <c r="D34" s="17" t="s">
        <v>2127</v>
      </c>
      <c r="E34" s="30" t="s">
        <v>2518</v>
      </c>
      <c r="F34" s="44">
        <v>2043.01</v>
      </c>
      <c r="G34" s="51"/>
    </row>
    <row r="35" spans="1:7" x14ac:dyDescent="0.3">
      <c r="A35" s="40">
        <v>44965</v>
      </c>
      <c r="B35" s="23" t="s">
        <v>103</v>
      </c>
      <c r="C35" s="17" t="s">
        <v>377</v>
      </c>
      <c r="D35" s="17" t="s">
        <v>2127</v>
      </c>
      <c r="E35" s="30" t="s">
        <v>2518</v>
      </c>
      <c r="F35" s="44">
        <v>879.66</v>
      </c>
      <c r="G35" s="51"/>
    </row>
    <row r="36" spans="1:7" x14ac:dyDescent="0.3">
      <c r="A36" s="40">
        <v>44965</v>
      </c>
      <c r="B36" s="23" t="s">
        <v>2519</v>
      </c>
      <c r="C36" s="17" t="s">
        <v>377</v>
      </c>
      <c r="D36" s="17" t="s">
        <v>90</v>
      </c>
      <c r="E36" s="30" t="s">
        <v>2520</v>
      </c>
      <c r="F36" s="44">
        <v>4223591.01</v>
      </c>
      <c r="G36" s="51"/>
    </row>
    <row r="37" spans="1:7" x14ac:dyDescent="0.3">
      <c r="A37" s="42">
        <v>44965</v>
      </c>
      <c r="B37" s="26" t="s">
        <v>103</v>
      </c>
      <c r="C37" s="18"/>
      <c r="D37" s="18" t="s">
        <v>448</v>
      </c>
      <c r="E37" s="24" t="s">
        <v>285</v>
      </c>
      <c r="F37" s="27"/>
      <c r="G37" s="51">
        <v>2263688.2400000002</v>
      </c>
    </row>
    <row r="38" spans="1:7" x14ac:dyDescent="0.3">
      <c r="A38" s="41">
        <v>44965</v>
      </c>
      <c r="B38" s="23" t="s">
        <v>108</v>
      </c>
      <c r="C38" s="36" t="s">
        <v>2129</v>
      </c>
      <c r="D38" s="17" t="s">
        <v>67</v>
      </c>
      <c r="E38" s="34" t="s">
        <v>2521</v>
      </c>
      <c r="F38" s="27"/>
      <c r="G38" s="46">
        <v>326593.27</v>
      </c>
    </row>
    <row r="39" spans="1:7" x14ac:dyDescent="0.3">
      <c r="A39" s="42">
        <v>44965</v>
      </c>
      <c r="B39" s="26" t="s">
        <v>103</v>
      </c>
      <c r="C39" s="18" t="s">
        <v>379</v>
      </c>
      <c r="D39" s="18" t="s">
        <v>65</v>
      </c>
      <c r="E39" s="24" t="s">
        <v>208</v>
      </c>
      <c r="F39" s="27"/>
      <c r="G39" s="51">
        <v>378.78</v>
      </c>
    </row>
    <row r="40" spans="1:7" x14ac:dyDescent="0.3">
      <c r="A40" s="41">
        <v>44965</v>
      </c>
      <c r="B40" s="23" t="s">
        <v>157</v>
      </c>
      <c r="C40" s="36"/>
      <c r="D40" s="17" t="s">
        <v>85</v>
      </c>
      <c r="E40" s="34" t="s">
        <v>2522</v>
      </c>
      <c r="F40" s="27"/>
      <c r="G40" s="46">
        <v>9584.17</v>
      </c>
    </row>
    <row r="41" spans="1:7" ht="24" x14ac:dyDescent="0.3">
      <c r="A41" s="41">
        <v>44965</v>
      </c>
      <c r="B41" s="23" t="s">
        <v>108</v>
      </c>
      <c r="C41" s="36" t="s">
        <v>2138</v>
      </c>
      <c r="D41" s="17" t="s">
        <v>67</v>
      </c>
      <c r="E41" s="34" t="s">
        <v>2523</v>
      </c>
      <c r="F41" s="27"/>
      <c r="G41" s="46">
        <v>865999.51</v>
      </c>
    </row>
    <row r="42" spans="1:7" x14ac:dyDescent="0.3">
      <c r="A42" s="41">
        <v>44965</v>
      </c>
      <c r="B42" s="23" t="s">
        <v>152</v>
      </c>
      <c r="C42" s="36" t="s">
        <v>384</v>
      </c>
      <c r="D42" s="17" t="s">
        <v>63</v>
      </c>
      <c r="E42" s="30" t="s">
        <v>2524</v>
      </c>
      <c r="F42" s="27"/>
      <c r="G42" s="46">
        <v>1403.35</v>
      </c>
    </row>
    <row r="43" spans="1:7" x14ac:dyDescent="0.3">
      <c r="A43" s="41">
        <v>44965</v>
      </c>
      <c r="B43" s="23" t="s">
        <v>130</v>
      </c>
      <c r="C43" s="36">
        <v>1878</v>
      </c>
      <c r="D43" s="17" t="s">
        <v>80</v>
      </c>
      <c r="E43" s="30" t="s">
        <v>2525</v>
      </c>
      <c r="F43" s="27"/>
      <c r="G43" s="46">
        <v>14000</v>
      </c>
    </row>
    <row r="44" spans="1:7" x14ac:dyDescent="0.3">
      <c r="A44" s="41">
        <v>44965</v>
      </c>
      <c r="B44" s="23" t="s">
        <v>398</v>
      </c>
      <c r="C44" s="36">
        <v>202300000000005</v>
      </c>
      <c r="D44" s="17" t="s">
        <v>392</v>
      </c>
      <c r="E44" s="30" t="s">
        <v>2526</v>
      </c>
      <c r="F44" s="27"/>
      <c r="G44" s="46">
        <v>167857.07</v>
      </c>
    </row>
    <row r="45" spans="1:7" x14ac:dyDescent="0.3">
      <c r="A45" s="41">
        <v>44965</v>
      </c>
      <c r="B45" s="23" t="s">
        <v>398</v>
      </c>
      <c r="C45" s="36">
        <v>202300000000006</v>
      </c>
      <c r="D45" s="17" t="s">
        <v>95</v>
      </c>
      <c r="E45" s="30" t="s">
        <v>2527</v>
      </c>
      <c r="F45" s="27"/>
      <c r="G45" s="46">
        <v>190238.02</v>
      </c>
    </row>
    <row r="46" spans="1:7" x14ac:dyDescent="0.3">
      <c r="A46" s="41">
        <v>44965</v>
      </c>
      <c r="B46" s="23" t="s">
        <v>398</v>
      </c>
      <c r="C46" s="36">
        <v>202300000000008</v>
      </c>
      <c r="D46" s="17" t="s">
        <v>392</v>
      </c>
      <c r="E46" s="30" t="s">
        <v>2528</v>
      </c>
      <c r="F46" s="27"/>
      <c r="G46" s="46">
        <v>8728.0499999999993</v>
      </c>
    </row>
    <row r="47" spans="1:7" x14ac:dyDescent="0.3">
      <c r="A47" s="41">
        <v>44965</v>
      </c>
      <c r="B47" s="23" t="s">
        <v>398</v>
      </c>
      <c r="C47" s="36">
        <v>202300000000007</v>
      </c>
      <c r="D47" s="17" t="s">
        <v>392</v>
      </c>
      <c r="E47" s="30" t="s">
        <v>2529</v>
      </c>
      <c r="F47" s="27"/>
      <c r="G47" s="46">
        <v>21088.02</v>
      </c>
    </row>
    <row r="48" spans="1:7" x14ac:dyDescent="0.3">
      <c r="A48" s="41">
        <v>44965</v>
      </c>
      <c r="B48" s="23" t="s">
        <v>111</v>
      </c>
      <c r="C48" s="36">
        <v>118</v>
      </c>
      <c r="D48" s="17" t="s">
        <v>70</v>
      </c>
      <c r="E48" s="30" t="s">
        <v>2530</v>
      </c>
      <c r="F48" s="27"/>
      <c r="G48" s="46">
        <v>160</v>
      </c>
    </row>
    <row r="49" spans="1:7" x14ac:dyDescent="0.3">
      <c r="A49" s="41">
        <v>44965</v>
      </c>
      <c r="B49" s="23" t="s">
        <v>111</v>
      </c>
      <c r="C49" s="36">
        <v>825</v>
      </c>
      <c r="D49" s="17" t="s">
        <v>71</v>
      </c>
      <c r="E49" s="30" t="s">
        <v>2531</v>
      </c>
      <c r="F49" s="27"/>
      <c r="G49" s="46">
        <v>14077.5</v>
      </c>
    </row>
    <row r="50" spans="1:7" x14ac:dyDescent="0.3">
      <c r="A50" s="41">
        <v>44965</v>
      </c>
      <c r="B50" s="26" t="s">
        <v>135</v>
      </c>
      <c r="C50" s="18">
        <v>2968</v>
      </c>
      <c r="D50" s="18" t="s">
        <v>82</v>
      </c>
      <c r="E50" s="24" t="s">
        <v>1918</v>
      </c>
      <c r="F50" s="27"/>
      <c r="G50" s="114">
        <v>19582.25</v>
      </c>
    </row>
    <row r="51" spans="1:7" x14ac:dyDescent="0.3">
      <c r="A51" s="41">
        <v>44965</v>
      </c>
      <c r="B51" s="26" t="s">
        <v>135</v>
      </c>
      <c r="C51" s="18">
        <v>2973</v>
      </c>
      <c r="D51" s="18" t="s">
        <v>82</v>
      </c>
      <c r="E51" s="24" t="s">
        <v>1918</v>
      </c>
      <c r="F51" s="27"/>
      <c r="G51" s="114">
        <v>18704.599999999999</v>
      </c>
    </row>
    <row r="52" spans="1:7" x14ac:dyDescent="0.3">
      <c r="A52" s="41">
        <v>44965</v>
      </c>
      <c r="B52" s="26" t="s">
        <v>135</v>
      </c>
      <c r="C52" s="18">
        <v>2981</v>
      </c>
      <c r="D52" s="18" t="s">
        <v>82</v>
      </c>
      <c r="E52" s="24" t="s">
        <v>1918</v>
      </c>
      <c r="F52" s="27"/>
      <c r="G52" s="114">
        <v>6668.7</v>
      </c>
    </row>
    <row r="53" spans="1:7" x14ac:dyDescent="0.3">
      <c r="A53" s="41">
        <v>44965</v>
      </c>
      <c r="B53" s="26" t="s">
        <v>135</v>
      </c>
      <c r="C53" s="18">
        <v>2989</v>
      </c>
      <c r="D53" s="18" t="s">
        <v>82</v>
      </c>
      <c r="E53" s="24" t="s">
        <v>1918</v>
      </c>
      <c r="F53" s="27"/>
      <c r="G53" s="114">
        <v>2095.8000000000002</v>
      </c>
    </row>
    <row r="54" spans="1:7" x14ac:dyDescent="0.3">
      <c r="A54" s="41">
        <v>44965</v>
      </c>
      <c r="B54" s="26" t="s">
        <v>135</v>
      </c>
      <c r="C54" s="18">
        <v>2996</v>
      </c>
      <c r="D54" s="18" t="s">
        <v>66</v>
      </c>
      <c r="E54" s="24" t="s">
        <v>1907</v>
      </c>
      <c r="F54" s="27"/>
      <c r="G54" s="114">
        <v>3300</v>
      </c>
    </row>
    <row r="55" spans="1:7" x14ac:dyDescent="0.3">
      <c r="A55" s="41">
        <v>44965</v>
      </c>
      <c r="B55" s="26" t="s">
        <v>135</v>
      </c>
      <c r="C55" s="18">
        <v>2962</v>
      </c>
      <c r="D55" s="18" t="s">
        <v>66</v>
      </c>
      <c r="E55" s="24" t="s">
        <v>2532</v>
      </c>
      <c r="F55" s="27"/>
      <c r="G55" s="114">
        <v>4140</v>
      </c>
    </row>
    <row r="56" spans="1:7" x14ac:dyDescent="0.3">
      <c r="A56" s="41">
        <v>44965</v>
      </c>
      <c r="B56" s="26" t="s">
        <v>135</v>
      </c>
      <c r="C56" s="18">
        <v>2967</v>
      </c>
      <c r="D56" s="18" t="s">
        <v>66</v>
      </c>
      <c r="E56" s="24" t="s">
        <v>2533</v>
      </c>
      <c r="F56" s="27"/>
      <c r="G56" s="114">
        <v>1137</v>
      </c>
    </row>
    <row r="57" spans="1:7" x14ac:dyDescent="0.3">
      <c r="A57" s="41">
        <v>44965</v>
      </c>
      <c r="B57" s="26" t="s">
        <v>135</v>
      </c>
      <c r="C57" s="18">
        <v>2988</v>
      </c>
      <c r="D57" s="18" t="s">
        <v>66</v>
      </c>
      <c r="E57" s="24" t="s">
        <v>1920</v>
      </c>
      <c r="F57" s="27"/>
      <c r="G57" s="114">
        <v>5134</v>
      </c>
    </row>
    <row r="58" spans="1:7" x14ac:dyDescent="0.3">
      <c r="A58" s="41">
        <v>44965</v>
      </c>
      <c r="B58" s="26" t="s">
        <v>135</v>
      </c>
      <c r="C58" s="18">
        <v>2975</v>
      </c>
      <c r="D58" s="18" t="s">
        <v>66</v>
      </c>
      <c r="E58" s="24" t="s">
        <v>1920</v>
      </c>
      <c r="F58" s="27"/>
      <c r="G58" s="114">
        <v>5070.5</v>
      </c>
    </row>
    <row r="59" spans="1:7" x14ac:dyDescent="0.3">
      <c r="A59" s="41">
        <v>44965</v>
      </c>
      <c r="B59" s="26" t="s">
        <v>135</v>
      </c>
      <c r="C59" s="18">
        <v>2993</v>
      </c>
      <c r="D59" s="18" t="s">
        <v>66</v>
      </c>
      <c r="E59" s="24" t="s">
        <v>1907</v>
      </c>
      <c r="F59" s="27"/>
      <c r="G59" s="114">
        <v>1895</v>
      </c>
    </row>
    <row r="60" spans="1:7" x14ac:dyDescent="0.3">
      <c r="A60" s="41">
        <v>44965</v>
      </c>
      <c r="B60" s="23" t="s">
        <v>983</v>
      </c>
      <c r="C60" s="36">
        <v>341</v>
      </c>
      <c r="D60" s="17" t="s">
        <v>78</v>
      </c>
      <c r="E60" s="30" t="s">
        <v>2534</v>
      </c>
      <c r="F60" s="27"/>
      <c r="G60" s="46">
        <v>1752.12</v>
      </c>
    </row>
    <row r="61" spans="1:7" x14ac:dyDescent="0.3">
      <c r="A61" s="41">
        <v>44965</v>
      </c>
      <c r="B61" s="23" t="s">
        <v>395</v>
      </c>
      <c r="C61" s="36" t="s">
        <v>415</v>
      </c>
      <c r="D61" s="17" t="s">
        <v>391</v>
      </c>
      <c r="E61" s="30" t="s">
        <v>2535</v>
      </c>
      <c r="F61" s="27"/>
      <c r="G61" s="46">
        <v>284000</v>
      </c>
    </row>
    <row r="62" spans="1:7" x14ac:dyDescent="0.3">
      <c r="A62" s="42">
        <v>44965</v>
      </c>
      <c r="B62" s="26" t="s">
        <v>103</v>
      </c>
      <c r="C62" s="18" t="s">
        <v>379</v>
      </c>
      <c r="D62" s="18" t="s">
        <v>65</v>
      </c>
      <c r="E62" s="24" t="s">
        <v>217</v>
      </c>
      <c r="F62" s="27"/>
      <c r="G62" s="51">
        <v>2.23</v>
      </c>
    </row>
    <row r="63" spans="1:7" x14ac:dyDescent="0.3">
      <c r="A63" s="40">
        <v>44966</v>
      </c>
      <c r="B63" s="23" t="s">
        <v>103</v>
      </c>
      <c r="C63" s="17" t="s">
        <v>377</v>
      </c>
      <c r="D63" s="17" t="s">
        <v>62</v>
      </c>
      <c r="E63" s="30" t="s">
        <v>204</v>
      </c>
      <c r="F63" s="44">
        <v>782449.76</v>
      </c>
      <c r="G63" s="51"/>
    </row>
    <row r="64" spans="1:7" x14ac:dyDescent="0.3">
      <c r="A64" s="40">
        <v>44966</v>
      </c>
      <c r="B64" s="23" t="s">
        <v>103</v>
      </c>
      <c r="C64" s="17" t="s">
        <v>377</v>
      </c>
      <c r="D64" s="17" t="s">
        <v>2505</v>
      </c>
      <c r="E64" s="30" t="s">
        <v>2517</v>
      </c>
      <c r="F64" s="44">
        <v>23262.58</v>
      </c>
      <c r="G64" s="51"/>
    </row>
    <row r="65" spans="1:7" x14ac:dyDescent="0.3">
      <c r="A65" s="41">
        <v>44966</v>
      </c>
      <c r="B65" s="23" t="s">
        <v>108</v>
      </c>
      <c r="C65" s="36" t="s">
        <v>2138</v>
      </c>
      <c r="D65" s="17" t="s">
        <v>67</v>
      </c>
      <c r="E65" s="34" t="s">
        <v>2536</v>
      </c>
      <c r="F65" s="27"/>
      <c r="G65" s="61">
        <v>879.66</v>
      </c>
    </row>
    <row r="66" spans="1:7" x14ac:dyDescent="0.3">
      <c r="A66" s="41">
        <v>44966</v>
      </c>
      <c r="B66" s="23" t="s">
        <v>393</v>
      </c>
      <c r="C66" s="36">
        <v>352985</v>
      </c>
      <c r="D66" s="17" t="s">
        <v>102</v>
      </c>
      <c r="E66" s="30" t="s">
        <v>2537</v>
      </c>
      <c r="F66" s="27"/>
      <c r="G66" s="61">
        <v>8428</v>
      </c>
    </row>
    <row r="67" spans="1:7" x14ac:dyDescent="0.3">
      <c r="A67" s="42">
        <v>44966</v>
      </c>
      <c r="B67" s="26" t="s">
        <v>103</v>
      </c>
      <c r="C67" s="18" t="s">
        <v>379</v>
      </c>
      <c r="D67" s="18" t="s">
        <v>65</v>
      </c>
      <c r="E67" s="24" t="s">
        <v>2338</v>
      </c>
      <c r="F67" s="27"/>
      <c r="G67" s="61">
        <v>2.14</v>
      </c>
    </row>
    <row r="68" spans="1:7" ht="24" x14ac:dyDescent="0.3">
      <c r="A68" s="41">
        <v>44966</v>
      </c>
      <c r="B68" s="23" t="s">
        <v>108</v>
      </c>
      <c r="C68" s="36"/>
      <c r="D68" s="17" t="s">
        <v>67</v>
      </c>
      <c r="E68" s="31" t="s">
        <v>2538</v>
      </c>
      <c r="F68" s="27"/>
      <c r="G68" s="61">
        <v>311.33999999999997</v>
      </c>
    </row>
    <row r="69" spans="1:7" x14ac:dyDescent="0.3">
      <c r="A69" s="41">
        <v>44966</v>
      </c>
      <c r="B69" s="23" t="s">
        <v>108</v>
      </c>
      <c r="C69" s="36"/>
      <c r="D69" s="17" t="s">
        <v>67</v>
      </c>
      <c r="E69" s="31" t="s">
        <v>2539</v>
      </c>
      <c r="F69" s="27"/>
      <c r="G69" s="61">
        <v>258.10000000000002</v>
      </c>
    </row>
    <row r="70" spans="1:7" ht="24" x14ac:dyDescent="0.3">
      <c r="A70" s="41">
        <v>44966</v>
      </c>
      <c r="B70" s="23" t="s">
        <v>108</v>
      </c>
      <c r="C70" s="36"/>
      <c r="D70" s="17" t="s">
        <v>67</v>
      </c>
      <c r="E70" s="31" t="s">
        <v>2540</v>
      </c>
      <c r="F70" s="27"/>
      <c r="G70" s="61">
        <v>469.51</v>
      </c>
    </row>
    <row r="71" spans="1:7" ht="24" x14ac:dyDescent="0.3">
      <c r="A71" s="41">
        <v>44966</v>
      </c>
      <c r="B71" s="23" t="s">
        <v>108</v>
      </c>
      <c r="C71" s="36"/>
      <c r="D71" s="17" t="s">
        <v>67</v>
      </c>
      <c r="E71" s="31" t="s">
        <v>2541</v>
      </c>
      <c r="F71" s="27"/>
      <c r="G71" s="61">
        <v>469.51</v>
      </c>
    </row>
    <row r="72" spans="1:7" x14ac:dyDescent="0.3">
      <c r="A72" s="41">
        <v>44966</v>
      </c>
      <c r="B72" s="23" t="s">
        <v>121</v>
      </c>
      <c r="C72" s="36">
        <v>57</v>
      </c>
      <c r="D72" s="17" t="s">
        <v>74</v>
      </c>
      <c r="E72" s="30" t="s">
        <v>2542</v>
      </c>
      <c r="F72" s="27"/>
      <c r="G72" s="61">
        <v>25000</v>
      </c>
    </row>
    <row r="73" spans="1:7" x14ac:dyDescent="0.3">
      <c r="A73" s="41">
        <v>44966</v>
      </c>
      <c r="B73" s="26" t="s">
        <v>116</v>
      </c>
      <c r="C73" s="36">
        <v>74</v>
      </c>
      <c r="D73" s="17" t="s">
        <v>74</v>
      </c>
      <c r="E73" s="30" t="s">
        <v>2543</v>
      </c>
      <c r="F73" s="27"/>
      <c r="G73" s="61">
        <v>5000</v>
      </c>
    </row>
    <row r="74" spans="1:7" ht="24" x14ac:dyDescent="0.3">
      <c r="A74" s="41">
        <v>44966</v>
      </c>
      <c r="B74" s="23" t="s">
        <v>120</v>
      </c>
      <c r="C74" s="36">
        <v>80</v>
      </c>
      <c r="D74" s="17" t="s">
        <v>74</v>
      </c>
      <c r="E74" s="30" t="s">
        <v>2544</v>
      </c>
      <c r="F74" s="27"/>
      <c r="G74" s="61">
        <v>11663.03</v>
      </c>
    </row>
    <row r="75" spans="1:7" x14ac:dyDescent="0.3">
      <c r="A75" s="41">
        <v>44966</v>
      </c>
      <c r="B75" s="23" t="s">
        <v>962</v>
      </c>
      <c r="C75" s="36">
        <v>202300000000002</v>
      </c>
      <c r="D75" s="17" t="s">
        <v>74</v>
      </c>
      <c r="E75" s="30" t="s">
        <v>2545</v>
      </c>
      <c r="F75" s="27"/>
      <c r="G75" s="61">
        <v>15000</v>
      </c>
    </row>
    <row r="76" spans="1:7" x14ac:dyDescent="0.3">
      <c r="A76" s="42">
        <v>44966</v>
      </c>
      <c r="B76" s="26" t="s">
        <v>877</v>
      </c>
      <c r="C76" s="65">
        <v>3527</v>
      </c>
      <c r="D76" s="65" t="s">
        <v>66</v>
      </c>
      <c r="E76" s="24" t="s">
        <v>1911</v>
      </c>
      <c r="F76" s="27"/>
      <c r="G76" s="61">
        <v>11716</v>
      </c>
    </row>
    <row r="77" spans="1:7" ht="24" x14ac:dyDescent="0.3">
      <c r="A77" s="40">
        <v>44966</v>
      </c>
      <c r="B77" s="23" t="s">
        <v>124</v>
      </c>
      <c r="C77" s="36">
        <v>202300000000010</v>
      </c>
      <c r="D77" s="17" t="s">
        <v>686</v>
      </c>
      <c r="E77" s="30" t="s">
        <v>2546</v>
      </c>
      <c r="F77" s="27"/>
      <c r="G77" s="61">
        <v>56310</v>
      </c>
    </row>
    <row r="78" spans="1:7" x14ac:dyDescent="0.3">
      <c r="A78" s="42">
        <v>44966</v>
      </c>
      <c r="B78" s="26" t="s">
        <v>877</v>
      </c>
      <c r="C78" s="65">
        <v>3526</v>
      </c>
      <c r="D78" s="65" t="s">
        <v>82</v>
      </c>
      <c r="E78" s="24" t="s">
        <v>521</v>
      </c>
      <c r="F78" s="27"/>
      <c r="G78" s="61">
        <v>6471.6</v>
      </c>
    </row>
    <row r="79" spans="1:7" x14ac:dyDescent="0.3">
      <c r="A79" s="41">
        <v>44966</v>
      </c>
      <c r="B79" s="23" t="s">
        <v>118</v>
      </c>
      <c r="C79" s="36">
        <v>1375</v>
      </c>
      <c r="D79" s="17" t="s">
        <v>75</v>
      </c>
      <c r="E79" s="30" t="s">
        <v>2547</v>
      </c>
      <c r="F79" s="27"/>
      <c r="G79" s="61">
        <v>17425</v>
      </c>
    </row>
    <row r="80" spans="1:7" x14ac:dyDescent="0.3">
      <c r="A80" s="40">
        <v>44966</v>
      </c>
      <c r="B80" s="23" t="s">
        <v>124</v>
      </c>
      <c r="C80" s="36">
        <v>202300000000012</v>
      </c>
      <c r="D80" s="17" t="s">
        <v>74</v>
      </c>
      <c r="E80" s="30" t="s">
        <v>2548</v>
      </c>
      <c r="F80" s="27"/>
      <c r="G80" s="61">
        <v>198998.53</v>
      </c>
    </row>
    <row r="81" spans="1:7" x14ac:dyDescent="0.3">
      <c r="A81" s="40">
        <v>44966</v>
      </c>
      <c r="B81" s="23" t="s">
        <v>126</v>
      </c>
      <c r="C81" s="36">
        <v>162</v>
      </c>
      <c r="D81" s="17" t="s">
        <v>78</v>
      </c>
      <c r="E81" s="30" t="s">
        <v>2549</v>
      </c>
      <c r="F81" s="27"/>
      <c r="G81" s="61">
        <v>10535</v>
      </c>
    </row>
    <row r="82" spans="1:7" x14ac:dyDescent="0.3">
      <c r="A82" s="41">
        <v>44966</v>
      </c>
      <c r="B82" s="26" t="s">
        <v>107</v>
      </c>
      <c r="C82" s="38">
        <v>4841</v>
      </c>
      <c r="D82" s="18" t="s">
        <v>91</v>
      </c>
      <c r="E82" s="24" t="s">
        <v>2550</v>
      </c>
      <c r="F82" s="27"/>
      <c r="G82" s="138">
        <v>4715.91</v>
      </c>
    </row>
    <row r="83" spans="1:7" x14ac:dyDescent="0.3">
      <c r="A83" s="41">
        <v>44966</v>
      </c>
      <c r="B83" s="26" t="s">
        <v>107</v>
      </c>
      <c r="C83" s="38">
        <v>4843</v>
      </c>
      <c r="D83" s="18" t="s">
        <v>91</v>
      </c>
      <c r="E83" s="24" t="s">
        <v>2551</v>
      </c>
      <c r="F83" s="27"/>
      <c r="G83" s="138">
        <v>270.48</v>
      </c>
    </row>
    <row r="84" spans="1:7" x14ac:dyDescent="0.3">
      <c r="A84" s="41">
        <v>44966</v>
      </c>
      <c r="B84" s="26" t="s">
        <v>107</v>
      </c>
      <c r="C84" s="38">
        <v>4853</v>
      </c>
      <c r="D84" s="18" t="s">
        <v>91</v>
      </c>
      <c r="E84" s="24" t="s">
        <v>2552</v>
      </c>
      <c r="F84" s="27"/>
      <c r="G84" s="138">
        <v>4180.92</v>
      </c>
    </row>
    <row r="85" spans="1:7" x14ac:dyDescent="0.3">
      <c r="A85" s="41">
        <v>44966</v>
      </c>
      <c r="B85" s="23" t="s">
        <v>138</v>
      </c>
      <c r="C85" s="36">
        <v>486</v>
      </c>
      <c r="D85" s="17" t="s">
        <v>78</v>
      </c>
      <c r="E85" s="30" t="s">
        <v>2553</v>
      </c>
      <c r="F85" s="27"/>
      <c r="G85" s="61">
        <v>880</v>
      </c>
    </row>
    <row r="86" spans="1:7" x14ac:dyDescent="0.3">
      <c r="A86" s="41">
        <v>44966</v>
      </c>
      <c r="B86" s="26" t="s">
        <v>107</v>
      </c>
      <c r="C86" s="38">
        <v>4824</v>
      </c>
      <c r="D86" s="18" t="s">
        <v>82</v>
      </c>
      <c r="E86" s="24" t="s">
        <v>1918</v>
      </c>
      <c r="F86" s="27"/>
      <c r="G86" s="138">
        <v>844</v>
      </c>
    </row>
    <row r="87" spans="1:7" x14ac:dyDescent="0.3">
      <c r="A87" s="41">
        <v>44966</v>
      </c>
      <c r="B87" s="26" t="s">
        <v>107</v>
      </c>
      <c r="C87" s="38">
        <v>4828</v>
      </c>
      <c r="D87" s="18" t="s">
        <v>82</v>
      </c>
      <c r="E87" s="24" t="s">
        <v>1918</v>
      </c>
      <c r="F87" s="27"/>
      <c r="G87" s="138">
        <v>18065.3</v>
      </c>
    </row>
    <row r="88" spans="1:7" x14ac:dyDescent="0.3">
      <c r="A88" s="41">
        <v>44966</v>
      </c>
      <c r="B88" s="26" t="s">
        <v>107</v>
      </c>
      <c r="C88" s="38">
        <v>4823</v>
      </c>
      <c r="D88" s="18" t="s">
        <v>82</v>
      </c>
      <c r="E88" s="24" t="s">
        <v>1918</v>
      </c>
      <c r="F88" s="27"/>
      <c r="G88" s="138">
        <v>15578.3</v>
      </c>
    </row>
    <row r="89" spans="1:7" x14ac:dyDescent="0.3">
      <c r="A89" s="41">
        <v>44966</v>
      </c>
      <c r="B89" s="26" t="s">
        <v>107</v>
      </c>
      <c r="C89" s="38">
        <v>4827</v>
      </c>
      <c r="D89" s="18" t="s">
        <v>82</v>
      </c>
      <c r="E89" s="24" t="s">
        <v>1918</v>
      </c>
      <c r="F89" s="27"/>
      <c r="G89" s="138">
        <v>24593.279999999999</v>
      </c>
    </row>
    <row r="90" spans="1:7" x14ac:dyDescent="0.3">
      <c r="A90" s="41">
        <v>44966</v>
      </c>
      <c r="B90" s="26" t="s">
        <v>107</v>
      </c>
      <c r="C90" s="38">
        <v>4826</v>
      </c>
      <c r="D90" s="18" t="s">
        <v>82</v>
      </c>
      <c r="E90" s="24" t="s">
        <v>1918</v>
      </c>
      <c r="F90" s="27"/>
      <c r="G90" s="138">
        <v>14268.96</v>
      </c>
    </row>
    <row r="91" spans="1:7" x14ac:dyDescent="0.3">
      <c r="A91" s="41">
        <v>44966</v>
      </c>
      <c r="B91" s="26" t="s">
        <v>107</v>
      </c>
      <c r="C91" s="38">
        <v>4839</v>
      </c>
      <c r="D91" s="18" t="s">
        <v>82</v>
      </c>
      <c r="E91" s="24" t="s">
        <v>1918</v>
      </c>
      <c r="F91" s="27"/>
      <c r="G91" s="138">
        <v>6440</v>
      </c>
    </row>
    <row r="92" spans="1:7" x14ac:dyDescent="0.3">
      <c r="A92" s="41">
        <v>44966</v>
      </c>
      <c r="B92" s="26" t="s">
        <v>107</v>
      </c>
      <c r="C92" s="38">
        <v>4842</v>
      </c>
      <c r="D92" s="18" t="s">
        <v>82</v>
      </c>
      <c r="E92" s="24" t="s">
        <v>1918</v>
      </c>
      <c r="F92" s="27"/>
      <c r="G92" s="138">
        <v>1965</v>
      </c>
    </row>
    <row r="93" spans="1:7" x14ac:dyDescent="0.3">
      <c r="A93" s="41">
        <v>44966</v>
      </c>
      <c r="B93" s="26" t="s">
        <v>107</v>
      </c>
      <c r="C93" s="38">
        <v>4832</v>
      </c>
      <c r="D93" s="18" t="s">
        <v>66</v>
      </c>
      <c r="E93" s="24" t="s">
        <v>1920</v>
      </c>
      <c r="F93" s="27"/>
      <c r="G93" s="138">
        <v>2698.04</v>
      </c>
    </row>
    <row r="94" spans="1:7" x14ac:dyDescent="0.3">
      <c r="A94" s="41">
        <v>44966</v>
      </c>
      <c r="B94" s="26" t="s">
        <v>107</v>
      </c>
      <c r="C94" s="38">
        <v>4833</v>
      </c>
      <c r="D94" s="18" t="s">
        <v>66</v>
      </c>
      <c r="E94" s="24" t="s">
        <v>1920</v>
      </c>
      <c r="F94" s="27"/>
      <c r="G94" s="138">
        <v>4993.6000000000004</v>
      </c>
    </row>
    <row r="95" spans="1:7" x14ac:dyDescent="0.3">
      <c r="A95" s="41">
        <v>44966</v>
      </c>
      <c r="B95" s="26" t="s">
        <v>107</v>
      </c>
      <c r="C95" s="38">
        <v>4825</v>
      </c>
      <c r="D95" s="18" t="s">
        <v>66</v>
      </c>
      <c r="E95" s="24" t="s">
        <v>1920</v>
      </c>
      <c r="F95" s="27"/>
      <c r="G95" s="138">
        <v>9525.44</v>
      </c>
    </row>
    <row r="96" spans="1:7" x14ac:dyDescent="0.3">
      <c r="A96" s="41">
        <v>44966</v>
      </c>
      <c r="B96" s="26" t="s">
        <v>107</v>
      </c>
      <c r="C96" s="38">
        <v>4838</v>
      </c>
      <c r="D96" s="18" t="s">
        <v>66</v>
      </c>
      <c r="E96" s="24" t="s">
        <v>1920</v>
      </c>
      <c r="F96" s="27"/>
      <c r="G96" s="138">
        <v>2121.4</v>
      </c>
    </row>
    <row r="97" spans="1:7" x14ac:dyDescent="0.3">
      <c r="A97" s="41">
        <v>44966</v>
      </c>
      <c r="B97" s="26" t="s">
        <v>107</v>
      </c>
      <c r="C97" s="38">
        <v>4837</v>
      </c>
      <c r="D97" s="18" t="s">
        <v>66</v>
      </c>
      <c r="E97" s="24" t="s">
        <v>1920</v>
      </c>
      <c r="F97" s="27"/>
      <c r="G97" s="138">
        <v>15929.2</v>
      </c>
    </row>
    <row r="98" spans="1:7" x14ac:dyDescent="0.3">
      <c r="A98" s="41">
        <v>44966</v>
      </c>
      <c r="B98" s="26" t="s">
        <v>107</v>
      </c>
      <c r="C98" s="38">
        <v>4840</v>
      </c>
      <c r="D98" s="18" t="s">
        <v>66</v>
      </c>
      <c r="E98" s="24" t="s">
        <v>1920</v>
      </c>
      <c r="F98" s="27"/>
      <c r="G98" s="138">
        <v>1084.68</v>
      </c>
    </row>
    <row r="99" spans="1:7" x14ac:dyDescent="0.3">
      <c r="A99" s="41">
        <v>44966</v>
      </c>
      <c r="B99" s="26" t="s">
        <v>107</v>
      </c>
      <c r="C99" s="38">
        <v>4861</v>
      </c>
      <c r="D99" s="18" t="s">
        <v>66</v>
      </c>
      <c r="E99" s="24" t="s">
        <v>1920</v>
      </c>
      <c r="F99" s="27"/>
      <c r="G99" s="138">
        <v>2296</v>
      </c>
    </row>
    <row r="100" spans="1:7" x14ac:dyDescent="0.3">
      <c r="A100" s="41">
        <v>44966</v>
      </c>
      <c r="B100" s="26" t="s">
        <v>107</v>
      </c>
      <c r="C100" s="38">
        <v>4872</v>
      </c>
      <c r="D100" s="18" t="s">
        <v>91</v>
      </c>
      <c r="E100" s="24" t="s">
        <v>2551</v>
      </c>
      <c r="F100" s="27"/>
      <c r="G100" s="138">
        <v>3220</v>
      </c>
    </row>
    <row r="101" spans="1:7" ht="24" x14ac:dyDescent="0.3">
      <c r="A101" s="40">
        <v>44966</v>
      </c>
      <c r="B101" s="23" t="s">
        <v>124</v>
      </c>
      <c r="C101" s="36">
        <v>202300000000011</v>
      </c>
      <c r="D101" s="17" t="s">
        <v>74</v>
      </c>
      <c r="E101" s="30" t="s">
        <v>2554</v>
      </c>
      <c r="F101" s="27"/>
      <c r="G101" s="61">
        <v>233775.29</v>
      </c>
    </row>
    <row r="102" spans="1:7" x14ac:dyDescent="0.3">
      <c r="A102" s="43">
        <v>44966</v>
      </c>
      <c r="B102" s="26" t="s">
        <v>656</v>
      </c>
      <c r="C102" s="38">
        <v>202200000000700</v>
      </c>
      <c r="D102" s="18" t="s">
        <v>71</v>
      </c>
      <c r="E102" s="24" t="s">
        <v>2555</v>
      </c>
      <c r="F102" s="27"/>
      <c r="G102" s="51">
        <v>9713.4699999999993</v>
      </c>
    </row>
    <row r="103" spans="1:7" x14ac:dyDescent="0.3">
      <c r="A103" s="41">
        <v>44966</v>
      </c>
      <c r="B103" s="26" t="s">
        <v>1928</v>
      </c>
      <c r="C103" s="18">
        <v>175</v>
      </c>
      <c r="D103" s="18" t="s">
        <v>82</v>
      </c>
      <c r="E103" s="24" t="s">
        <v>1918</v>
      </c>
      <c r="F103" s="27"/>
      <c r="G103" s="61">
        <v>15562.5</v>
      </c>
    </row>
    <row r="104" spans="1:7" x14ac:dyDescent="0.3">
      <c r="A104" s="41">
        <v>44966</v>
      </c>
      <c r="B104" s="30" t="s">
        <v>2556</v>
      </c>
      <c r="C104" s="18" t="s">
        <v>2158</v>
      </c>
      <c r="D104" s="17" t="s">
        <v>76</v>
      </c>
      <c r="E104" s="30" t="s">
        <v>2159</v>
      </c>
      <c r="F104" s="27"/>
      <c r="G104" s="61">
        <v>23262.58</v>
      </c>
    </row>
    <row r="105" spans="1:7" x14ac:dyDescent="0.3">
      <c r="A105" s="42">
        <v>44966</v>
      </c>
      <c r="B105" s="26" t="s">
        <v>195</v>
      </c>
      <c r="C105" s="18">
        <v>503</v>
      </c>
      <c r="D105" s="18" t="s">
        <v>68</v>
      </c>
      <c r="E105" s="24" t="s">
        <v>2557</v>
      </c>
      <c r="F105" s="27"/>
      <c r="G105" s="61">
        <v>10060</v>
      </c>
    </row>
    <row r="106" spans="1:7" x14ac:dyDescent="0.3">
      <c r="A106" s="42">
        <v>44966</v>
      </c>
      <c r="B106" s="26" t="s">
        <v>103</v>
      </c>
      <c r="C106" s="18" t="s">
        <v>379</v>
      </c>
      <c r="D106" s="18" t="s">
        <v>65</v>
      </c>
      <c r="E106" s="24" t="s">
        <v>422</v>
      </c>
      <c r="F106" s="27"/>
      <c r="G106" s="61">
        <v>2.5</v>
      </c>
    </row>
    <row r="107" spans="1:7" x14ac:dyDescent="0.3">
      <c r="A107" s="41">
        <v>44966</v>
      </c>
      <c r="B107" s="23" t="s">
        <v>108</v>
      </c>
      <c r="C107" s="36" t="s">
        <v>2138</v>
      </c>
      <c r="D107" s="17" t="s">
        <v>67</v>
      </c>
      <c r="E107" s="34" t="s">
        <v>2536</v>
      </c>
      <c r="F107" s="27"/>
      <c r="G107" s="61">
        <v>3223.34</v>
      </c>
    </row>
    <row r="108" spans="1:7" x14ac:dyDescent="0.3">
      <c r="A108" s="41">
        <v>44966</v>
      </c>
      <c r="B108" s="26" t="s">
        <v>147</v>
      </c>
      <c r="C108" s="18">
        <v>244692</v>
      </c>
      <c r="D108" s="18" t="s">
        <v>66</v>
      </c>
      <c r="E108" s="24" t="s">
        <v>2091</v>
      </c>
      <c r="F108" s="27"/>
      <c r="G108" s="61">
        <v>7453.44</v>
      </c>
    </row>
    <row r="109" spans="1:7" x14ac:dyDescent="0.3">
      <c r="A109" s="42">
        <v>44966</v>
      </c>
      <c r="B109" s="26" t="s">
        <v>103</v>
      </c>
      <c r="C109" s="18" t="s">
        <v>379</v>
      </c>
      <c r="D109" s="18" t="s">
        <v>65</v>
      </c>
      <c r="E109" s="24" t="s">
        <v>217</v>
      </c>
      <c r="F109" s="27"/>
      <c r="G109" s="61">
        <v>51.29</v>
      </c>
    </row>
    <row r="110" spans="1:7" x14ac:dyDescent="0.3">
      <c r="A110" s="40">
        <v>44967</v>
      </c>
      <c r="B110" s="23" t="s">
        <v>103</v>
      </c>
      <c r="C110" s="17" t="s">
        <v>377</v>
      </c>
      <c r="D110" s="17" t="s">
        <v>62</v>
      </c>
      <c r="E110" s="30" t="s">
        <v>204</v>
      </c>
      <c r="F110" s="44">
        <v>135423.26999999999</v>
      </c>
      <c r="G110" s="61"/>
    </row>
    <row r="111" spans="1:7" x14ac:dyDescent="0.3">
      <c r="A111" s="40">
        <v>44967</v>
      </c>
      <c r="B111" s="23" t="s">
        <v>143</v>
      </c>
      <c r="C111" s="36">
        <v>1133</v>
      </c>
      <c r="D111" s="17" t="s">
        <v>78</v>
      </c>
      <c r="E111" s="30" t="s">
        <v>2558</v>
      </c>
      <c r="F111" s="27"/>
      <c r="G111" s="49">
        <v>1437.33</v>
      </c>
    </row>
    <row r="112" spans="1:7" x14ac:dyDescent="0.3">
      <c r="A112" s="40">
        <v>44967</v>
      </c>
      <c r="B112" s="23" t="s">
        <v>187</v>
      </c>
      <c r="C112" s="36">
        <v>909</v>
      </c>
      <c r="D112" s="17" t="s">
        <v>99</v>
      </c>
      <c r="E112" s="30" t="s">
        <v>2559</v>
      </c>
      <c r="F112" s="27"/>
      <c r="G112" s="49">
        <v>14400</v>
      </c>
    </row>
    <row r="113" spans="1:7" x14ac:dyDescent="0.3">
      <c r="A113" s="40">
        <v>44967</v>
      </c>
      <c r="B113" s="27" t="s">
        <v>1735</v>
      </c>
      <c r="C113" s="37">
        <v>2543468</v>
      </c>
      <c r="D113" s="19" t="s">
        <v>72</v>
      </c>
      <c r="E113" s="34" t="s">
        <v>2560</v>
      </c>
      <c r="F113" s="27"/>
      <c r="G113" s="49">
        <v>263.70999999999998</v>
      </c>
    </row>
    <row r="114" spans="1:7" x14ac:dyDescent="0.3">
      <c r="A114" s="40">
        <v>44967</v>
      </c>
      <c r="B114" s="26" t="s">
        <v>110</v>
      </c>
      <c r="C114" s="18">
        <v>416970</v>
      </c>
      <c r="D114" s="18" t="s">
        <v>83</v>
      </c>
      <c r="E114" s="24" t="s">
        <v>2131</v>
      </c>
      <c r="F114" s="27"/>
      <c r="G114" s="49">
        <v>74.239999999999995</v>
      </c>
    </row>
    <row r="115" spans="1:7" x14ac:dyDescent="0.3">
      <c r="A115" s="40">
        <v>44967</v>
      </c>
      <c r="B115" s="23" t="s">
        <v>983</v>
      </c>
      <c r="C115" s="36">
        <v>1491</v>
      </c>
      <c r="D115" s="17" t="s">
        <v>78</v>
      </c>
      <c r="E115" s="30" t="s">
        <v>2561</v>
      </c>
      <c r="F115" s="27"/>
      <c r="G115" s="49">
        <v>2500</v>
      </c>
    </row>
    <row r="116" spans="1:7" x14ac:dyDescent="0.3">
      <c r="A116" s="40">
        <v>44967</v>
      </c>
      <c r="B116" s="23" t="s">
        <v>150</v>
      </c>
      <c r="C116" s="36">
        <v>202300000000106</v>
      </c>
      <c r="D116" s="17" t="s">
        <v>84</v>
      </c>
      <c r="E116" s="30" t="s">
        <v>2562</v>
      </c>
      <c r="F116" s="27"/>
      <c r="G116" s="49">
        <v>39225.79</v>
      </c>
    </row>
    <row r="117" spans="1:7" x14ac:dyDescent="0.3">
      <c r="A117" s="40">
        <v>44967</v>
      </c>
      <c r="B117" s="26" t="s">
        <v>164</v>
      </c>
      <c r="C117" s="36">
        <v>202200000000137</v>
      </c>
      <c r="D117" s="18" t="s">
        <v>86</v>
      </c>
      <c r="E117" s="24" t="s">
        <v>2563</v>
      </c>
      <c r="F117" s="27"/>
      <c r="G117" s="49">
        <v>26464.58</v>
      </c>
    </row>
    <row r="118" spans="1:7" ht="24" x14ac:dyDescent="0.3">
      <c r="A118" s="40">
        <v>44967</v>
      </c>
      <c r="B118" s="23" t="s">
        <v>151</v>
      </c>
      <c r="C118" s="36">
        <v>202300000000003</v>
      </c>
      <c r="D118" s="17" t="s">
        <v>63</v>
      </c>
      <c r="E118" s="30" t="s">
        <v>2564</v>
      </c>
      <c r="F118" s="27"/>
      <c r="G118" s="49">
        <v>3000</v>
      </c>
    </row>
    <row r="119" spans="1:7" x14ac:dyDescent="0.3">
      <c r="A119" s="40">
        <v>44967</v>
      </c>
      <c r="B119" s="26" t="s">
        <v>196</v>
      </c>
      <c r="C119" s="18">
        <v>1486</v>
      </c>
      <c r="D119" s="18" t="s">
        <v>66</v>
      </c>
      <c r="E119" s="24" t="s">
        <v>1907</v>
      </c>
      <c r="F119" s="27"/>
      <c r="G119" s="49">
        <v>36716.1</v>
      </c>
    </row>
    <row r="120" spans="1:7" x14ac:dyDescent="0.3">
      <c r="A120" s="40">
        <v>44967</v>
      </c>
      <c r="B120" s="26" t="s">
        <v>196</v>
      </c>
      <c r="C120" s="18">
        <v>1506</v>
      </c>
      <c r="D120" s="18" t="s">
        <v>66</v>
      </c>
      <c r="E120" s="24" t="s">
        <v>1907</v>
      </c>
      <c r="F120" s="27"/>
      <c r="G120" s="49">
        <v>4683.6000000000004</v>
      </c>
    </row>
    <row r="121" spans="1:7" x14ac:dyDescent="0.3">
      <c r="A121" s="40">
        <v>44967</v>
      </c>
      <c r="B121" s="27" t="s">
        <v>190</v>
      </c>
      <c r="C121" s="36">
        <v>177</v>
      </c>
      <c r="D121" s="19" t="s">
        <v>74</v>
      </c>
      <c r="E121" s="34" t="s">
        <v>2565</v>
      </c>
      <c r="F121" s="27"/>
      <c r="G121" s="49">
        <v>6000</v>
      </c>
    </row>
    <row r="122" spans="1:7" x14ac:dyDescent="0.3">
      <c r="A122" s="42">
        <v>44967</v>
      </c>
      <c r="B122" s="26" t="s">
        <v>103</v>
      </c>
      <c r="C122" s="18" t="s">
        <v>379</v>
      </c>
      <c r="D122" s="18" t="s">
        <v>65</v>
      </c>
      <c r="E122" s="24" t="s">
        <v>2338</v>
      </c>
      <c r="F122" s="27"/>
      <c r="G122" s="61">
        <v>13.379999999999999</v>
      </c>
    </row>
    <row r="123" spans="1:7" x14ac:dyDescent="0.3">
      <c r="A123" s="40">
        <v>44967</v>
      </c>
      <c r="B123" s="26" t="s">
        <v>2566</v>
      </c>
      <c r="C123" s="17" t="s">
        <v>2567</v>
      </c>
      <c r="D123" s="18" t="s">
        <v>66</v>
      </c>
      <c r="E123" s="24" t="s">
        <v>2568</v>
      </c>
      <c r="F123" s="27"/>
      <c r="G123" s="49">
        <v>644.54</v>
      </c>
    </row>
    <row r="124" spans="1:7" x14ac:dyDescent="0.3">
      <c r="A124" s="40">
        <v>44970</v>
      </c>
      <c r="B124" s="23" t="s">
        <v>103</v>
      </c>
      <c r="C124" s="17" t="s">
        <v>377</v>
      </c>
      <c r="D124" s="17" t="s">
        <v>62</v>
      </c>
      <c r="E124" s="30" t="s">
        <v>2336</v>
      </c>
      <c r="F124" s="44">
        <v>1360277.31</v>
      </c>
      <c r="G124" s="49"/>
    </row>
    <row r="125" spans="1:7" x14ac:dyDescent="0.3">
      <c r="A125" s="40">
        <v>44970</v>
      </c>
      <c r="B125" s="23" t="s">
        <v>103</v>
      </c>
      <c r="C125" s="17" t="s">
        <v>377</v>
      </c>
      <c r="D125" s="17" t="s">
        <v>2505</v>
      </c>
      <c r="E125" s="30" t="s">
        <v>890</v>
      </c>
      <c r="F125" s="44">
        <v>6494.93</v>
      </c>
      <c r="G125" s="49"/>
    </row>
    <row r="126" spans="1:7" x14ac:dyDescent="0.3">
      <c r="A126" s="40">
        <v>44970</v>
      </c>
      <c r="B126" s="23" t="s">
        <v>103</v>
      </c>
      <c r="C126" s="17" t="s">
        <v>377</v>
      </c>
      <c r="D126" s="17" t="s">
        <v>2148</v>
      </c>
      <c r="E126" s="30" t="s">
        <v>2569</v>
      </c>
      <c r="F126" s="44">
        <v>59000</v>
      </c>
      <c r="G126" s="49"/>
    </row>
    <row r="127" spans="1:7" x14ac:dyDescent="0.3">
      <c r="A127" s="40">
        <v>44970</v>
      </c>
      <c r="B127" s="23" t="s">
        <v>103</v>
      </c>
      <c r="C127" s="17" t="s">
        <v>377</v>
      </c>
      <c r="D127" s="17" t="s">
        <v>62</v>
      </c>
      <c r="E127" s="30" t="s">
        <v>204</v>
      </c>
      <c r="F127" s="44">
        <v>1360276.31</v>
      </c>
      <c r="G127" s="49"/>
    </row>
    <row r="128" spans="1:7" x14ac:dyDescent="0.3">
      <c r="A128" s="42">
        <v>44970</v>
      </c>
      <c r="B128" s="26" t="s">
        <v>103</v>
      </c>
      <c r="C128" s="18" t="s">
        <v>379</v>
      </c>
      <c r="D128" s="18" t="s">
        <v>65</v>
      </c>
      <c r="E128" s="24" t="s">
        <v>285</v>
      </c>
      <c r="F128" s="27"/>
      <c r="G128" s="61">
        <v>1360277.31</v>
      </c>
    </row>
    <row r="129" spans="1:7" x14ac:dyDescent="0.3">
      <c r="A129" s="40">
        <v>44970</v>
      </c>
      <c r="B129" s="23" t="s">
        <v>192</v>
      </c>
      <c r="C129" s="36">
        <v>227152</v>
      </c>
      <c r="D129" s="17" t="s">
        <v>100</v>
      </c>
      <c r="E129" s="30" t="s">
        <v>2570</v>
      </c>
      <c r="F129" s="27"/>
      <c r="G129" s="51">
        <v>3953.94</v>
      </c>
    </row>
    <row r="130" spans="1:7" x14ac:dyDescent="0.3">
      <c r="A130" s="42">
        <v>44970</v>
      </c>
      <c r="B130" s="26" t="s">
        <v>103</v>
      </c>
      <c r="C130" s="18" t="s">
        <v>379</v>
      </c>
      <c r="D130" s="18" t="s">
        <v>65</v>
      </c>
      <c r="E130" s="24" t="s">
        <v>2338</v>
      </c>
      <c r="F130" s="27"/>
      <c r="G130" s="61">
        <v>2.14</v>
      </c>
    </row>
    <row r="131" spans="1:7" ht="24" x14ac:dyDescent="0.3">
      <c r="A131" s="41">
        <v>44970</v>
      </c>
      <c r="B131" s="23" t="s">
        <v>129</v>
      </c>
      <c r="C131" s="36">
        <v>1181</v>
      </c>
      <c r="D131" s="17" t="s">
        <v>686</v>
      </c>
      <c r="E131" s="30" t="s">
        <v>2571</v>
      </c>
      <c r="F131" s="27"/>
      <c r="G131" s="51">
        <v>59000</v>
      </c>
    </row>
    <row r="132" spans="1:7" x14ac:dyDescent="0.3">
      <c r="A132" s="41">
        <v>44970</v>
      </c>
      <c r="B132" s="30" t="s">
        <v>2572</v>
      </c>
      <c r="C132" s="18" t="s">
        <v>2158</v>
      </c>
      <c r="D132" s="17" t="s">
        <v>76</v>
      </c>
      <c r="E132" s="30" t="s">
        <v>2159</v>
      </c>
      <c r="F132" s="27"/>
      <c r="G132" s="51">
        <v>2656.55</v>
      </c>
    </row>
    <row r="133" spans="1:7" x14ac:dyDescent="0.3">
      <c r="A133" s="42">
        <v>44970</v>
      </c>
      <c r="B133" s="26" t="s">
        <v>196</v>
      </c>
      <c r="C133" s="18">
        <v>1487</v>
      </c>
      <c r="D133" s="18" t="s">
        <v>66</v>
      </c>
      <c r="E133" s="24" t="s">
        <v>1907</v>
      </c>
      <c r="F133" s="27"/>
      <c r="G133" s="51">
        <v>15007.22</v>
      </c>
    </row>
    <row r="134" spans="1:7" x14ac:dyDescent="0.3">
      <c r="A134" s="41">
        <v>44970</v>
      </c>
      <c r="B134" s="26" t="s">
        <v>473</v>
      </c>
      <c r="C134" s="38" t="s">
        <v>579</v>
      </c>
      <c r="D134" s="18" t="s">
        <v>1121</v>
      </c>
      <c r="E134" s="24" t="s">
        <v>2573</v>
      </c>
      <c r="F134" s="27"/>
      <c r="G134" s="51">
        <v>818.98</v>
      </c>
    </row>
    <row r="135" spans="1:7" x14ac:dyDescent="0.3">
      <c r="A135" s="41">
        <v>44970</v>
      </c>
      <c r="B135" s="23" t="s">
        <v>157</v>
      </c>
      <c r="C135" s="36"/>
      <c r="D135" s="17" t="s">
        <v>85</v>
      </c>
      <c r="E135" s="34" t="s">
        <v>2522</v>
      </c>
      <c r="F135" s="27"/>
      <c r="G135" s="51">
        <v>3019.4</v>
      </c>
    </row>
    <row r="136" spans="1:7" x14ac:dyDescent="0.3">
      <c r="A136" s="41">
        <v>44970</v>
      </c>
      <c r="B136" s="23" t="s">
        <v>125</v>
      </c>
      <c r="C136" s="36">
        <v>294</v>
      </c>
      <c r="D136" s="17" t="s">
        <v>77</v>
      </c>
      <c r="E136" s="30" t="s">
        <v>2574</v>
      </c>
      <c r="F136" s="27"/>
      <c r="G136" s="51">
        <v>178523.6</v>
      </c>
    </row>
    <row r="137" spans="1:7" x14ac:dyDescent="0.3">
      <c r="A137" s="43">
        <v>44970</v>
      </c>
      <c r="B137" s="26" t="s">
        <v>110</v>
      </c>
      <c r="C137" s="18">
        <v>420233</v>
      </c>
      <c r="D137" s="18" t="s">
        <v>83</v>
      </c>
      <c r="E137" s="24" t="s">
        <v>2131</v>
      </c>
      <c r="F137" s="27"/>
      <c r="G137" s="51">
        <v>8751.6299999999992</v>
      </c>
    </row>
    <row r="138" spans="1:7" x14ac:dyDescent="0.3">
      <c r="A138" s="42">
        <v>44970</v>
      </c>
      <c r="B138" s="26" t="s">
        <v>136</v>
      </c>
      <c r="C138" s="18">
        <v>450</v>
      </c>
      <c r="D138" s="18" t="s">
        <v>66</v>
      </c>
      <c r="E138" s="24" t="s">
        <v>1907</v>
      </c>
      <c r="F138" s="27"/>
      <c r="G138" s="51">
        <v>6374.6</v>
      </c>
    </row>
    <row r="139" spans="1:7" x14ac:dyDescent="0.3">
      <c r="A139" s="41">
        <v>44970</v>
      </c>
      <c r="B139" s="23" t="s">
        <v>132</v>
      </c>
      <c r="C139" s="36">
        <v>1159</v>
      </c>
      <c r="D139" s="17" t="s">
        <v>78</v>
      </c>
      <c r="E139" s="30" t="s">
        <v>2575</v>
      </c>
      <c r="F139" s="27"/>
      <c r="G139" s="51">
        <v>25000</v>
      </c>
    </row>
    <row r="140" spans="1:7" x14ac:dyDescent="0.3">
      <c r="A140" s="42">
        <v>44970</v>
      </c>
      <c r="B140" s="26" t="s">
        <v>1391</v>
      </c>
      <c r="C140" s="18">
        <v>10960</v>
      </c>
      <c r="D140" s="65" t="s">
        <v>68</v>
      </c>
      <c r="E140" s="24" t="s">
        <v>2483</v>
      </c>
      <c r="F140" s="27"/>
      <c r="G140" s="51">
        <v>1431.74</v>
      </c>
    </row>
    <row r="141" spans="1:7" x14ac:dyDescent="0.3">
      <c r="A141" s="42">
        <v>44970</v>
      </c>
      <c r="B141" s="26" t="s">
        <v>103</v>
      </c>
      <c r="C141" s="18" t="s">
        <v>379</v>
      </c>
      <c r="D141" s="18" t="s">
        <v>65</v>
      </c>
      <c r="E141" s="24" t="s">
        <v>217</v>
      </c>
      <c r="F141" s="27"/>
      <c r="G141" s="61">
        <v>6.6899999999999995</v>
      </c>
    </row>
    <row r="142" spans="1:7" x14ac:dyDescent="0.3">
      <c r="A142" s="43">
        <v>44970</v>
      </c>
      <c r="B142" s="23" t="s">
        <v>2576</v>
      </c>
      <c r="C142" s="18">
        <v>10693</v>
      </c>
      <c r="D142" s="17" t="s">
        <v>66</v>
      </c>
      <c r="E142" s="30" t="s">
        <v>2577</v>
      </c>
      <c r="F142" s="27"/>
      <c r="G142" s="51">
        <v>2087.8000000000002</v>
      </c>
    </row>
    <row r="143" spans="1:7" x14ac:dyDescent="0.3">
      <c r="A143" s="42">
        <v>44970</v>
      </c>
      <c r="B143" s="26" t="s">
        <v>103</v>
      </c>
      <c r="C143" s="18"/>
      <c r="D143" s="18" t="s">
        <v>448</v>
      </c>
      <c r="E143" s="24" t="s">
        <v>667</v>
      </c>
      <c r="F143" s="27"/>
      <c r="G143" s="61">
        <v>1119136.95</v>
      </c>
    </row>
    <row r="144" spans="1:7" x14ac:dyDescent="0.3">
      <c r="A144" s="40">
        <v>44971</v>
      </c>
      <c r="B144" s="23" t="s">
        <v>103</v>
      </c>
      <c r="C144" s="17" t="s">
        <v>377</v>
      </c>
      <c r="D144" s="17" t="s">
        <v>62</v>
      </c>
      <c r="E144" s="30" t="s">
        <v>204</v>
      </c>
      <c r="F144" s="44">
        <v>2154.8000000000002</v>
      </c>
      <c r="G144" s="61"/>
    </row>
    <row r="145" spans="1:7" x14ac:dyDescent="0.3">
      <c r="A145" s="40">
        <v>44971</v>
      </c>
      <c r="B145" s="23" t="s">
        <v>103</v>
      </c>
      <c r="C145" s="17" t="s">
        <v>377</v>
      </c>
      <c r="D145" s="17" t="s">
        <v>62</v>
      </c>
      <c r="E145" s="30" t="s">
        <v>204</v>
      </c>
      <c r="F145" s="44">
        <v>94913.76</v>
      </c>
      <c r="G145" s="61"/>
    </row>
    <row r="146" spans="1:7" x14ac:dyDescent="0.3">
      <c r="A146" s="40">
        <v>44971</v>
      </c>
      <c r="B146" s="23" t="s">
        <v>103</v>
      </c>
      <c r="C146" s="17" t="s">
        <v>377</v>
      </c>
      <c r="D146" s="17" t="s">
        <v>629</v>
      </c>
      <c r="E146" s="30" t="s">
        <v>2578</v>
      </c>
      <c r="F146" s="44">
        <v>1118.08</v>
      </c>
      <c r="G146" s="61"/>
    </row>
    <row r="147" spans="1:7" x14ac:dyDescent="0.3">
      <c r="A147" s="41">
        <v>44971</v>
      </c>
      <c r="B147" s="30" t="s">
        <v>2579</v>
      </c>
      <c r="C147" s="18" t="s">
        <v>2158</v>
      </c>
      <c r="D147" s="17" t="s">
        <v>76</v>
      </c>
      <c r="E147" s="30" t="s">
        <v>2159</v>
      </c>
      <c r="F147" s="27"/>
      <c r="G147" s="46">
        <v>916.87</v>
      </c>
    </row>
    <row r="148" spans="1:7" x14ac:dyDescent="0.3">
      <c r="A148" s="41">
        <v>44971</v>
      </c>
      <c r="B148" s="26" t="s">
        <v>107</v>
      </c>
      <c r="C148" s="38">
        <v>4881</v>
      </c>
      <c r="D148" s="18" t="s">
        <v>66</v>
      </c>
      <c r="E148" s="24" t="s">
        <v>1920</v>
      </c>
      <c r="F148" s="27"/>
      <c r="G148" s="46">
        <v>29610</v>
      </c>
    </row>
    <row r="149" spans="1:7" x14ac:dyDescent="0.3">
      <c r="A149" s="41">
        <v>44971</v>
      </c>
      <c r="B149" s="26" t="s">
        <v>107</v>
      </c>
      <c r="C149" s="38">
        <v>4873</v>
      </c>
      <c r="D149" s="18" t="s">
        <v>66</v>
      </c>
      <c r="E149" s="24" t="s">
        <v>1920</v>
      </c>
      <c r="F149" s="27"/>
      <c r="G149" s="46">
        <v>7382.5</v>
      </c>
    </row>
    <row r="150" spans="1:7" x14ac:dyDescent="0.3">
      <c r="A150" s="41">
        <v>44971</v>
      </c>
      <c r="B150" s="26" t="s">
        <v>107</v>
      </c>
      <c r="C150" s="38">
        <v>4880</v>
      </c>
      <c r="D150" s="18" t="s">
        <v>66</v>
      </c>
      <c r="E150" s="24" t="s">
        <v>1920</v>
      </c>
      <c r="F150" s="27"/>
      <c r="G150" s="46">
        <v>1031.3699999999999</v>
      </c>
    </row>
    <row r="151" spans="1:7" x14ac:dyDescent="0.3">
      <c r="A151" s="42">
        <v>44971</v>
      </c>
      <c r="B151" s="26" t="s">
        <v>103</v>
      </c>
      <c r="C151" s="18" t="s">
        <v>379</v>
      </c>
      <c r="D151" s="18" t="s">
        <v>65</v>
      </c>
      <c r="E151" s="24" t="s">
        <v>422</v>
      </c>
      <c r="F151" s="27"/>
      <c r="G151" s="46">
        <v>2.5</v>
      </c>
    </row>
    <row r="152" spans="1:7" x14ac:dyDescent="0.3">
      <c r="A152" s="41">
        <v>44971</v>
      </c>
      <c r="B152" s="26" t="s">
        <v>473</v>
      </c>
      <c r="C152" s="38" t="s">
        <v>579</v>
      </c>
      <c r="D152" s="18" t="s">
        <v>1121</v>
      </c>
      <c r="E152" s="24" t="s">
        <v>2580</v>
      </c>
      <c r="F152" s="27"/>
      <c r="G152" s="46">
        <v>234.48</v>
      </c>
    </row>
    <row r="153" spans="1:7" ht="24" x14ac:dyDescent="0.3">
      <c r="A153" s="41">
        <v>44971</v>
      </c>
      <c r="B153" s="23" t="s">
        <v>129</v>
      </c>
      <c r="C153" s="36">
        <v>1181</v>
      </c>
      <c r="D153" s="17" t="s">
        <v>686</v>
      </c>
      <c r="E153" s="30" t="s">
        <v>2581</v>
      </c>
      <c r="F153" s="27"/>
      <c r="G153" s="46">
        <v>59000</v>
      </c>
    </row>
    <row r="154" spans="1:7" x14ac:dyDescent="0.3">
      <c r="A154" s="42">
        <v>44971</v>
      </c>
      <c r="B154" s="26" t="s">
        <v>103</v>
      </c>
      <c r="C154" s="18" t="s">
        <v>379</v>
      </c>
      <c r="D154" s="18" t="s">
        <v>65</v>
      </c>
      <c r="E154" s="24" t="s">
        <v>217</v>
      </c>
      <c r="F154" s="27"/>
      <c r="G154" s="46">
        <v>8.92</v>
      </c>
    </row>
    <row r="155" spans="1:7" x14ac:dyDescent="0.3">
      <c r="A155" s="40">
        <v>44972</v>
      </c>
      <c r="B155" s="23" t="s">
        <v>103</v>
      </c>
      <c r="C155" s="17" t="s">
        <v>377</v>
      </c>
      <c r="D155" s="17" t="s">
        <v>62</v>
      </c>
      <c r="E155" s="30" t="s">
        <v>204</v>
      </c>
      <c r="F155" s="44">
        <v>17060.88</v>
      </c>
      <c r="G155" s="46"/>
    </row>
    <row r="156" spans="1:7" x14ac:dyDescent="0.3">
      <c r="A156" s="41">
        <v>44972</v>
      </c>
      <c r="B156" s="26" t="s">
        <v>169</v>
      </c>
      <c r="C156" s="38">
        <v>529101327</v>
      </c>
      <c r="D156" s="18" t="s">
        <v>88</v>
      </c>
      <c r="E156" s="24" t="s">
        <v>2582</v>
      </c>
      <c r="F156" s="27"/>
      <c r="G156" s="49">
        <v>1500</v>
      </c>
    </row>
    <row r="157" spans="1:7" x14ac:dyDescent="0.3">
      <c r="A157" s="41">
        <v>44972</v>
      </c>
      <c r="B157" s="23" t="s">
        <v>170</v>
      </c>
      <c r="C157" s="36">
        <v>5634133</v>
      </c>
      <c r="D157" s="17" t="s">
        <v>89</v>
      </c>
      <c r="E157" s="30" t="s">
        <v>1279</v>
      </c>
      <c r="F157" s="27"/>
      <c r="G157" s="49">
        <v>5922</v>
      </c>
    </row>
    <row r="158" spans="1:7" x14ac:dyDescent="0.3">
      <c r="A158" s="40">
        <v>44972</v>
      </c>
      <c r="B158" s="23" t="s">
        <v>112</v>
      </c>
      <c r="C158" s="36">
        <v>18263</v>
      </c>
      <c r="D158" s="19" t="s">
        <v>63</v>
      </c>
      <c r="E158" s="30" t="s">
        <v>2583</v>
      </c>
      <c r="F158" s="27"/>
      <c r="G158" s="49">
        <v>873.87</v>
      </c>
    </row>
    <row r="159" spans="1:7" x14ac:dyDescent="0.3">
      <c r="A159" s="41">
        <v>44972</v>
      </c>
      <c r="B159" s="23" t="s">
        <v>168</v>
      </c>
      <c r="C159" s="36">
        <v>4079</v>
      </c>
      <c r="D159" s="17" t="s">
        <v>78</v>
      </c>
      <c r="E159" s="30" t="s">
        <v>2584</v>
      </c>
      <c r="F159" s="27"/>
      <c r="G159" s="49">
        <v>1800</v>
      </c>
    </row>
    <row r="160" spans="1:7" x14ac:dyDescent="0.3">
      <c r="A160" s="42">
        <v>44972</v>
      </c>
      <c r="B160" s="26" t="s">
        <v>149</v>
      </c>
      <c r="C160" s="38">
        <v>202300000000008</v>
      </c>
      <c r="D160" s="18" t="s">
        <v>83</v>
      </c>
      <c r="E160" s="109" t="s">
        <v>2585</v>
      </c>
      <c r="F160" s="27"/>
      <c r="G160" s="49">
        <v>6000</v>
      </c>
    </row>
    <row r="161" spans="1:7" x14ac:dyDescent="0.3">
      <c r="A161" s="40">
        <v>44972</v>
      </c>
      <c r="B161" s="26" t="s">
        <v>196</v>
      </c>
      <c r="C161" s="18">
        <v>1514</v>
      </c>
      <c r="D161" s="18" t="s">
        <v>66</v>
      </c>
      <c r="E161" s="24" t="s">
        <v>1907</v>
      </c>
      <c r="F161" s="27"/>
      <c r="G161" s="49">
        <v>958.05</v>
      </c>
    </row>
    <row r="162" spans="1:7" x14ac:dyDescent="0.3">
      <c r="A162" s="42">
        <v>44972</v>
      </c>
      <c r="B162" s="26" t="s">
        <v>103</v>
      </c>
      <c r="C162" s="18" t="s">
        <v>379</v>
      </c>
      <c r="D162" s="18" t="s">
        <v>65</v>
      </c>
      <c r="E162" s="24" t="s">
        <v>422</v>
      </c>
      <c r="F162" s="27"/>
      <c r="G162" s="49">
        <v>2.5</v>
      </c>
    </row>
    <row r="163" spans="1:7" x14ac:dyDescent="0.3">
      <c r="A163" s="42">
        <v>44972</v>
      </c>
      <c r="B163" s="26" t="s">
        <v>103</v>
      </c>
      <c r="C163" s="18" t="s">
        <v>379</v>
      </c>
      <c r="D163" s="18" t="s">
        <v>65</v>
      </c>
      <c r="E163" s="24" t="s">
        <v>217</v>
      </c>
      <c r="F163" s="27"/>
      <c r="G163" s="49">
        <v>4.46</v>
      </c>
    </row>
    <row r="164" spans="1:7" x14ac:dyDescent="0.3">
      <c r="A164" s="40">
        <v>44973</v>
      </c>
      <c r="B164" s="23" t="s">
        <v>103</v>
      </c>
      <c r="C164" s="17" t="s">
        <v>377</v>
      </c>
      <c r="D164" s="17" t="s">
        <v>62</v>
      </c>
      <c r="E164" s="30" t="s">
        <v>204</v>
      </c>
      <c r="F164" s="44">
        <v>17273.349999999999</v>
      </c>
      <c r="G164" s="49"/>
    </row>
    <row r="165" spans="1:7" x14ac:dyDescent="0.3">
      <c r="A165" s="40">
        <v>44973</v>
      </c>
      <c r="B165" s="23" t="s">
        <v>103</v>
      </c>
      <c r="C165" s="17" t="s">
        <v>377</v>
      </c>
      <c r="D165" s="17" t="s">
        <v>2505</v>
      </c>
      <c r="E165" s="30" t="s">
        <v>890</v>
      </c>
      <c r="F165" s="44">
        <v>3201.17</v>
      </c>
      <c r="G165" s="49"/>
    </row>
    <row r="166" spans="1:7" ht="24" x14ac:dyDescent="0.3">
      <c r="A166" s="42">
        <v>44973</v>
      </c>
      <c r="B166" s="26" t="s">
        <v>176</v>
      </c>
      <c r="C166" s="132" t="s">
        <v>2586</v>
      </c>
      <c r="D166" s="18" t="s">
        <v>76</v>
      </c>
      <c r="E166" s="30" t="s">
        <v>2587</v>
      </c>
      <c r="F166" s="27"/>
      <c r="G166" s="51">
        <v>5000</v>
      </c>
    </row>
    <row r="167" spans="1:7" x14ac:dyDescent="0.3">
      <c r="A167" s="42">
        <v>44973</v>
      </c>
      <c r="B167" s="23" t="s">
        <v>176</v>
      </c>
      <c r="C167" s="36" t="s">
        <v>2588</v>
      </c>
      <c r="D167" s="17" t="s">
        <v>76</v>
      </c>
      <c r="E167" s="30" t="s">
        <v>2589</v>
      </c>
      <c r="F167" s="27"/>
      <c r="G167" s="51">
        <v>2004.65</v>
      </c>
    </row>
    <row r="168" spans="1:7" x14ac:dyDescent="0.3">
      <c r="A168" s="42">
        <v>44973</v>
      </c>
      <c r="B168" s="26" t="s">
        <v>176</v>
      </c>
      <c r="C168" s="132" t="s">
        <v>2586</v>
      </c>
      <c r="D168" s="18" t="s">
        <v>76</v>
      </c>
      <c r="E168" s="30" t="s">
        <v>2590</v>
      </c>
      <c r="F168" s="27"/>
      <c r="G168" s="51">
        <v>5000</v>
      </c>
    </row>
    <row r="169" spans="1:7" ht="24" x14ac:dyDescent="0.3">
      <c r="A169" s="43">
        <v>44973</v>
      </c>
      <c r="B169" s="26" t="s">
        <v>1266</v>
      </c>
      <c r="C169" s="18">
        <v>128</v>
      </c>
      <c r="D169" s="18" t="s">
        <v>66</v>
      </c>
      <c r="E169" s="24" t="s">
        <v>2459</v>
      </c>
      <c r="F169" s="27"/>
      <c r="G169" s="51">
        <v>3179.85</v>
      </c>
    </row>
    <row r="170" spans="1:7" x14ac:dyDescent="0.3">
      <c r="A170" s="41">
        <v>44973</v>
      </c>
      <c r="B170" s="30" t="s">
        <v>2591</v>
      </c>
      <c r="C170" s="18" t="s">
        <v>2158</v>
      </c>
      <c r="D170" s="17" t="s">
        <v>76</v>
      </c>
      <c r="E170" s="30" t="s">
        <v>2159</v>
      </c>
      <c r="F170" s="27"/>
      <c r="G170" s="51">
        <v>1733.83</v>
      </c>
    </row>
    <row r="171" spans="1:7" x14ac:dyDescent="0.3">
      <c r="A171" s="41">
        <v>44973</v>
      </c>
      <c r="B171" s="26" t="s">
        <v>473</v>
      </c>
      <c r="C171" s="38" t="s">
        <v>579</v>
      </c>
      <c r="D171" s="18" t="s">
        <v>1121</v>
      </c>
      <c r="E171" s="24" t="s">
        <v>2592</v>
      </c>
      <c r="F171" s="27"/>
      <c r="G171" s="51">
        <v>1622.47</v>
      </c>
    </row>
    <row r="172" spans="1:7" ht="24" x14ac:dyDescent="0.3">
      <c r="A172" s="42">
        <v>44973</v>
      </c>
      <c r="B172" s="26" t="s">
        <v>176</v>
      </c>
      <c r="C172" s="132"/>
      <c r="D172" s="18" t="s">
        <v>76</v>
      </c>
      <c r="E172" s="24" t="s">
        <v>2261</v>
      </c>
      <c r="F172" s="27"/>
      <c r="G172" s="51">
        <v>1929.26</v>
      </c>
    </row>
    <row r="173" spans="1:7" x14ac:dyDescent="0.3">
      <c r="A173" s="42">
        <v>44973</v>
      </c>
      <c r="B173" s="26" t="s">
        <v>103</v>
      </c>
      <c r="C173" s="18" t="s">
        <v>379</v>
      </c>
      <c r="D173" s="18" t="s">
        <v>65</v>
      </c>
      <c r="E173" s="24" t="s">
        <v>217</v>
      </c>
      <c r="F173" s="27"/>
      <c r="G173" s="51">
        <v>4.46</v>
      </c>
    </row>
    <row r="174" spans="1:7" x14ac:dyDescent="0.3">
      <c r="A174" s="40">
        <v>44974</v>
      </c>
      <c r="B174" s="23" t="s">
        <v>103</v>
      </c>
      <c r="C174" s="17" t="s">
        <v>377</v>
      </c>
      <c r="D174" s="17" t="s">
        <v>62</v>
      </c>
      <c r="E174" s="30" t="s">
        <v>725</v>
      </c>
      <c r="F174" s="44">
        <v>545977.18000000005</v>
      </c>
      <c r="G174" s="51"/>
    </row>
    <row r="175" spans="1:7" x14ac:dyDescent="0.3">
      <c r="A175" s="40">
        <v>44974</v>
      </c>
      <c r="B175" s="23" t="s">
        <v>103</v>
      </c>
      <c r="C175" s="17" t="s">
        <v>377</v>
      </c>
      <c r="D175" s="17" t="s">
        <v>2505</v>
      </c>
      <c r="E175" s="30" t="s">
        <v>890</v>
      </c>
      <c r="F175" s="44">
        <v>172852.11</v>
      </c>
      <c r="G175" s="51"/>
    </row>
    <row r="176" spans="1:7" x14ac:dyDescent="0.3">
      <c r="A176" s="41">
        <v>44974</v>
      </c>
      <c r="B176" s="30" t="s">
        <v>2593</v>
      </c>
      <c r="C176" s="18" t="s">
        <v>2158</v>
      </c>
      <c r="D176" s="17" t="s">
        <v>76</v>
      </c>
      <c r="E176" s="30" t="s">
        <v>2159</v>
      </c>
      <c r="F176" s="27"/>
      <c r="G176" s="51">
        <v>10839.78</v>
      </c>
    </row>
    <row r="177" spans="1:7" x14ac:dyDescent="0.3">
      <c r="A177" s="43">
        <v>44974</v>
      </c>
      <c r="B177" s="26" t="s">
        <v>110</v>
      </c>
      <c r="C177" s="18">
        <v>417818</v>
      </c>
      <c r="D177" s="18" t="s">
        <v>83</v>
      </c>
      <c r="E177" s="24" t="s">
        <v>2131</v>
      </c>
      <c r="F177" s="27"/>
      <c r="G177" s="51">
        <v>63.72</v>
      </c>
    </row>
    <row r="178" spans="1:7" x14ac:dyDescent="0.3">
      <c r="A178" s="41">
        <v>44974</v>
      </c>
      <c r="B178" s="23" t="s">
        <v>167</v>
      </c>
      <c r="C178" s="36">
        <v>12437</v>
      </c>
      <c r="D178" s="17" t="s">
        <v>69</v>
      </c>
      <c r="E178" s="30" t="s">
        <v>2594</v>
      </c>
      <c r="F178" s="27"/>
      <c r="G178" s="51">
        <v>13503.36</v>
      </c>
    </row>
    <row r="179" spans="1:7" x14ac:dyDescent="0.3">
      <c r="A179" s="40">
        <v>44974</v>
      </c>
      <c r="B179" s="26" t="s">
        <v>510</v>
      </c>
      <c r="C179" s="18">
        <v>133352</v>
      </c>
      <c r="D179" s="18" t="s">
        <v>81</v>
      </c>
      <c r="E179" s="24" t="s">
        <v>511</v>
      </c>
      <c r="F179" s="27"/>
      <c r="G179" s="51">
        <v>231</v>
      </c>
    </row>
    <row r="180" spans="1:7" x14ac:dyDescent="0.3">
      <c r="A180" s="40">
        <v>44974</v>
      </c>
      <c r="B180" s="23" t="s">
        <v>192</v>
      </c>
      <c r="C180" s="36">
        <v>230867</v>
      </c>
      <c r="D180" s="17" t="s">
        <v>100</v>
      </c>
      <c r="E180" s="30" t="s">
        <v>2595</v>
      </c>
      <c r="F180" s="27"/>
      <c r="G180" s="51">
        <v>61046.21</v>
      </c>
    </row>
    <row r="181" spans="1:7" x14ac:dyDescent="0.3">
      <c r="A181" s="41">
        <v>44974</v>
      </c>
      <c r="B181" s="30" t="s">
        <v>2596</v>
      </c>
      <c r="C181" s="18" t="s">
        <v>2158</v>
      </c>
      <c r="D181" s="17" t="s">
        <v>76</v>
      </c>
      <c r="E181" s="30" t="s">
        <v>2159</v>
      </c>
      <c r="F181" s="27"/>
      <c r="G181" s="51">
        <v>4497.84</v>
      </c>
    </row>
    <row r="182" spans="1:7" x14ac:dyDescent="0.3">
      <c r="A182" s="41">
        <v>44974</v>
      </c>
      <c r="B182" s="30" t="s">
        <v>2597</v>
      </c>
      <c r="C182" s="18" t="s">
        <v>2158</v>
      </c>
      <c r="D182" s="17" t="s">
        <v>76</v>
      </c>
      <c r="E182" s="30" t="s">
        <v>2159</v>
      </c>
      <c r="F182" s="27"/>
      <c r="G182" s="51">
        <v>3530.79</v>
      </c>
    </row>
    <row r="183" spans="1:7" x14ac:dyDescent="0.3">
      <c r="A183" s="41">
        <v>44974</v>
      </c>
      <c r="B183" s="26" t="s">
        <v>473</v>
      </c>
      <c r="C183" s="38" t="s">
        <v>579</v>
      </c>
      <c r="D183" s="18" t="s">
        <v>1121</v>
      </c>
      <c r="E183" s="24" t="s">
        <v>2598</v>
      </c>
      <c r="F183" s="27"/>
      <c r="G183" s="51">
        <v>3885.01</v>
      </c>
    </row>
    <row r="184" spans="1:7" x14ac:dyDescent="0.3">
      <c r="A184" s="41">
        <v>44974</v>
      </c>
      <c r="B184" s="26" t="s">
        <v>473</v>
      </c>
      <c r="C184" s="38" t="s">
        <v>579</v>
      </c>
      <c r="D184" s="18" t="s">
        <v>1121</v>
      </c>
      <c r="E184" s="24" t="s">
        <v>2599</v>
      </c>
      <c r="F184" s="27"/>
      <c r="G184" s="51">
        <v>1713.28</v>
      </c>
    </row>
    <row r="185" spans="1:7" x14ac:dyDescent="0.3">
      <c r="A185" s="41">
        <v>44974</v>
      </c>
      <c r="B185" s="26" t="s">
        <v>473</v>
      </c>
      <c r="C185" s="38" t="s">
        <v>579</v>
      </c>
      <c r="D185" s="18" t="s">
        <v>1121</v>
      </c>
      <c r="E185" s="24" t="s">
        <v>2600</v>
      </c>
      <c r="F185" s="27"/>
      <c r="G185" s="51">
        <v>11490.57</v>
      </c>
    </row>
    <row r="186" spans="1:7" x14ac:dyDescent="0.3">
      <c r="A186" s="41">
        <v>44974</v>
      </c>
      <c r="B186" s="26" t="s">
        <v>473</v>
      </c>
      <c r="C186" s="38" t="s">
        <v>579</v>
      </c>
      <c r="D186" s="18" t="s">
        <v>1121</v>
      </c>
      <c r="E186" s="24" t="s">
        <v>2601</v>
      </c>
      <c r="F186" s="27"/>
      <c r="G186" s="51">
        <v>2886.92</v>
      </c>
    </row>
    <row r="187" spans="1:7" x14ac:dyDescent="0.3">
      <c r="A187" s="41">
        <v>44974</v>
      </c>
      <c r="B187" s="23" t="s">
        <v>182</v>
      </c>
      <c r="C187" s="36">
        <v>7040080</v>
      </c>
      <c r="D187" s="17" t="s">
        <v>76</v>
      </c>
      <c r="E187" s="30" t="s">
        <v>2602</v>
      </c>
      <c r="F187" s="27"/>
      <c r="G187" s="51">
        <v>3423.65</v>
      </c>
    </row>
    <row r="188" spans="1:7" ht="24" x14ac:dyDescent="0.3">
      <c r="A188" s="40">
        <v>44974</v>
      </c>
      <c r="B188" s="23" t="s">
        <v>182</v>
      </c>
      <c r="C188" s="36">
        <v>82750137</v>
      </c>
      <c r="D188" s="17" t="s">
        <v>686</v>
      </c>
      <c r="E188" s="30" t="s">
        <v>2603</v>
      </c>
      <c r="F188" s="27"/>
      <c r="G188" s="51">
        <v>900</v>
      </c>
    </row>
    <row r="189" spans="1:7" x14ac:dyDescent="0.3">
      <c r="A189" s="41">
        <v>44974</v>
      </c>
      <c r="B189" s="23" t="s">
        <v>182</v>
      </c>
      <c r="C189" s="36">
        <v>82400330</v>
      </c>
      <c r="D189" s="17" t="s">
        <v>392</v>
      </c>
      <c r="E189" s="30" t="s">
        <v>2604</v>
      </c>
      <c r="F189" s="27"/>
      <c r="G189" s="51">
        <v>8316.84</v>
      </c>
    </row>
    <row r="190" spans="1:7" x14ac:dyDescent="0.3">
      <c r="A190" s="41">
        <v>44974</v>
      </c>
      <c r="B190" s="23" t="s">
        <v>182</v>
      </c>
      <c r="C190" s="36">
        <v>10600542</v>
      </c>
      <c r="D190" s="17" t="s">
        <v>94</v>
      </c>
      <c r="E190" s="30" t="s">
        <v>2605</v>
      </c>
      <c r="F190" s="27"/>
      <c r="G190" s="51">
        <v>107.46</v>
      </c>
    </row>
    <row r="191" spans="1:7" x14ac:dyDescent="0.3">
      <c r="A191" s="41">
        <v>44974</v>
      </c>
      <c r="B191" s="23" t="s">
        <v>182</v>
      </c>
      <c r="C191" s="36">
        <v>82270950</v>
      </c>
      <c r="D191" s="17" t="s">
        <v>71</v>
      </c>
      <c r="E191" s="30" t="s">
        <v>2606</v>
      </c>
      <c r="F191" s="27"/>
      <c r="G191" s="51">
        <v>225</v>
      </c>
    </row>
    <row r="192" spans="1:7" x14ac:dyDescent="0.3">
      <c r="A192" s="41">
        <v>44974</v>
      </c>
      <c r="B192" s="23" t="s">
        <v>182</v>
      </c>
      <c r="C192" s="36">
        <v>83181586</v>
      </c>
      <c r="D192" s="17" t="s">
        <v>86</v>
      </c>
      <c r="E192" s="30" t="s">
        <v>2607</v>
      </c>
      <c r="F192" s="27"/>
      <c r="G192" s="51">
        <v>272.20999999999998</v>
      </c>
    </row>
    <row r="193" spans="1:7" ht="24" x14ac:dyDescent="0.3">
      <c r="A193" s="43">
        <v>44974</v>
      </c>
      <c r="B193" s="23" t="s">
        <v>182</v>
      </c>
      <c r="C193" s="36">
        <v>83082065</v>
      </c>
      <c r="D193" s="18" t="s">
        <v>71</v>
      </c>
      <c r="E193" s="24" t="s">
        <v>2608</v>
      </c>
      <c r="F193" s="27"/>
      <c r="G193" s="51">
        <v>155.25</v>
      </c>
    </row>
    <row r="194" spans="1:7" x14ac:dyDescent="0.3">
      <c r="A194" s="42">
        <v>44974</v>
      </c>
      <c r="B194" s="23" t="s">
        <v>182</v>
      </c>
      <c r="C194" s="36">
        <v>82982127</v>
      </c>
      <c r="D194" s="18" t="s">
        <v>71</v>
      </c>
      <c r="E194" s="24" t="s">
        <v>2609</v>
      </c>
      <c r="F194" s="27"/>
      <c r="G194" s="51">
        <v>155.25</v>
      </c>
    </row>
    <row r="195" spans="1:7" ht="24" x14ac:dyDescent="0.3">
      <c r="A195" s="41">
        <v>44974</v>
      </c>
      <c r="B195" s="23" t="s">
        <v>182</v>
      </c>
      <c r="C195" s="36">
        <v>83212171</v>
      </c>
      <c r="D195" s="17" t="s">
        <v>86</v>
      </c>
      <c r="E195" s="30" t="s">
        <v>2610</v>
      </c>
      <c r="F195" s="27"/>
      <c r="G195" s="51">
        <v>843.84</v>
      </c>
    </row>
    <row r="196" spans="1:7" x14ac:dyDescent="0.3">
      <c r="A196" s="41">
        <v>44974</v>
      </c>
      <c r="B196" s="23" t="s">
        <v>182</v>
      </c>
      <c r="C196" s="36">
        <v>60882194</v>
      </c>
      <c r="D196" s="17" t="s">
        <v>76</v>
      </c>
      <c r="E196" s="30" t="s">
        <v>2611</v>
      </c>
      <c r="F196" s="27"/>
      <c r="G196" s="51">
        <v>10807.36</v>
      </c>
    </row>
    <row r="197" spans="1:7" ht="24" x14ac:dyDescent="0.3">
      <c r="A197" s="41">
        <v>44974</v>
      </c>
      <c r="B197" s="23" t="s">
        <v>182</v>
      </c>
      <c r="C197" s="36">
        <v>82582277</v>
      </c>
      <c r="D197" s="17" t="s">
        <v>392</v>
      </c>
      <c r="E197" s="30" t="s">
        <v>2612</v>
      </c>
      <c r="F197" s="27"/>
      <c r="G197" s="51">
        <v>645.42999999999995</v>
      </c>
    </row>
    <row r="198" spans="1:7" ht="24" x14ac:dyDescent="0.3">
      <c r="A198" s="43">
        <v>44974</v>
      </c>
      <c r="B198" s="23" t="s">
        <v>182</v>
      </c>
      <c r="C198" s="38">
        <v>83112282</v>
      </c>
      <c r="D198" s="18" t="s">
        <v>71</v>
      </c>
      <c r="E198" s="30" t="s">
        <v>2613</v>
      </c>
      <c r="F198" s="27"/>
      <c r="G198" s="51">
        <v>481.28</v>
      </c>
    </row>
    <row r="199" spans="1:7" x14ac:dyDescent="0.3">
      <c r="A199" s="41">
        <v>44974</v>
      </c>
      <c r="B199" s="23" t="s">
        <v>182</v>
      </c>
      <c r="C199" s="36">
        <v>82322712</v>
      </c>
      <c r="D199" s="17" t="s">
        <v>71</v>
      </c>
      <c r="E199" s="30" t="s">
        <v>2614</v>
      </c>
      <c r="F199" s="27"/>
      <c r="G199" s="51">
        <v>697.5</v>
      </c>
    </row>
    <row r="200" spans="1:7" ht="24" x14ac:dyDescent="0.3">
      <c r="A200" s="40">
        <v>44974</v>
      </c>
      <c r="B200" s="23" t="s">
        <v>182</v>
      </c>
      <c r="C200" s="36">
        <v>82812930</v>
      </c>
      <c r="D200" s="17" t="s">
        <v>74</v>
      </c>
      <c r="E200" s="30" t="s">
        <v>2615</v>
      </c>
      <c r="F200" s="27"/>
      <c r="G200" s="51">
        <v>3370.06</v>
      </c>
    </row>
    <row r="201" spans="1:7" x14ac:dyDescent="0.3">
      <c r="A201" s="41">
        <v>44974</v>
      </c>
      <c r="B201" s="23" t="s">
        <v>182</v>
      </c>
      <c r="C201" s="36">
        <v>82493568</v>
      </c>
      <c r="D201" s="17" t="s">
        <v>95</v>
      </c>
      <c r="E201" s="30" t="s">
        <v>2616</v>
      </c>
      <c r="F201" s="27"/>
      <c r="G201" s="51">
        <v>9425.75</v>
      </c>
    </row>
    <row r="202" spans="1:7" x14ac:dyDescent="0.3">
      <c r="A202" s="41">
        <v>44974</v>
      </c>
      <c r="B202" s="23" t="s">
        <v>182</v>
      </c>
      <c r="C202" s="36">
        <v>82464193</v>
      </c>
      <c r="D202" s="17" t="s">
        <v>95</v>
      </c>
      <c r="E202" s="30" t="s">
        <v>2617</v>
      </c>
      <c r="F202" s="27"/>
      <c r="G202" s="51">
        <v>3040.56</v>
      </c>
    </row>
    <row r="203" spans="1:7" x14ac:dyDescent="0.3">
      <c r="A203" s="40">
        <v>44974</v>
      </c>
      <c r="B203" s="23" t="s">
        <v>201</v>
      </c>
      <c r="C203" s="36" t="s">
        <v>390</v>
      </c>
      <c r="D203" s="17" t="s">
        <v>93</v>
      </c>
      <c r="E203" s="30" t="s">
        <v>2618</v>
      </c>
      <c r="F203" s="27"/>
      <c r="G203" s="51">
        <v>46888.85</v>
      </c>
    </row>
    <row r="204" spans="1:7" x14ac:dyDescent="0.3">
      <c r="A204" s="41">
        <v>44974</v>
      </c>
      <c r="B204" s="23" t="s">
        <v>201</v>
      </c>
      <c r="C204" s="36">
        <v>34364790</v>
      </c>
      <c r="D204" s="17" t="s">
        <v>93</v>
      </c>
      <c r="E204" s="30" t="s">
        <v>2619</v>
      </c>
      <c r="F204" s="27"/>
      <c r="G204" s="51">
        <v>475890.3</v>
      </c>
    </row>
    <row r="205" spans="1:7" x14ac:dyDescent="0.3">
      <c r="A205" s="41">
        <v>44974</v>
      </c>
      <c r="B205" s="23" t="s">
        <v>182</v>
      </c>
      <c r="C205" s="36">
        <v>82695721</v>
      </c>
      <c r="D205" s="17" t="s">
        <v>392</v>
      </c>
      <c r="E205" s="30" t="s">
        <v>2620</v>
      </c>
      <c r="F205" s="27"/>
      <c r="G205" s="51">
        <v>432.45</v>
      </c>
    </row>
    <row r="206" spans="1:7" ht="24" x14ac:dyDescent="0.3">
      <c r="A206" s="42">
        <v>44974</v>
      </c>
      <c r="B206" s="23" t="s">
        <v>182</v>
      </c>
      <c r="C206" s="38">
        <v>83025983</v>
      </c>
      <c r="D206" s="18" t="s">
        <v>71</v>
      </c>
      <c r="E206" s="30" t="s">
        <v>2621</v>
      </c>
      <c r="F206" s="27"/>
      <c r="G206" s="51">
        <v>481.28</v>
      </c>
    </row>
    <row r="207" spans="1:7" x14ac:dyDescent="0.3">
      <c r="A207" s="40">
        <v>44974</v>
      </c>
      <c r="B207" s="23" t="s">
        <v>182</v>
      </c>
      <c r="C207" s="36">
        <v>82916272</v>
      </c>
      <c r="D207" s="17" t="s">
        <v>74</v>
      </c>
      <c r="E207" s="30" t="s">
        <v>2622</v>
      </c>
      <c r="F207" s="27"/>
      <c r="G207" s="51">
        <v>9732.49</v>
      </c>
    </row>
    <row r="208" spans="1:7" ht="24" x14ac:dyDescent="0.3">
      <c r="A208" s="41">
        <v>44974</v>
      </c>
      <c r="B208" s="23" t="s">
        <v>201</v>
      </c>
      <c r="C208" s="36">
        <v>39286843</v>
      </c>
      <c r="D208" s="17" t="s">
        <v>84</v>
      </c>
      <c r="E208" s="30" t="s">
        <v>2623</v>
      </c>
      <c r="F208" s="27"/>
      <c r="G208" s="51">
        <v>1109.21</v>
      </c>
    </row>
    <row r="209" spans="1:7" ht="24" x14ac:dyDescent="0.3">
      <c r="A209" s="41">
        <v>44974</v>
      </c>
      <c r="B209" s="23" t="s">
        <v>182</v>
      </c>
      <c r="C209" s="36">
        <v>82547749</v>
      </c>
      <c r="D209" s="17" t="s">
        <v>392</v>
      </c>
      <c r="E209" s="30" t="s">
        <v>2624</v>
      </c>
      <c r="F209" s="27"/>
      <c r="G209" s="51">
        <v>208.2</v>
      </c>
    </row>
    <row r="210" spans="1:7" x14ac:dyDescent="0.3">
      <c r="A210" s="41">
        <v>44974</v>
      </c>
      <c r="B210" s="23" t="s">
        <v>182</v>
      </c>
      <c r="C210" s="36">
        <v>82367902</v>
      </c>
      <c r="D210" s="17" t="s">
        <v>392</v>
      </c>
      <c r="E210" s="30" t="s">
        <v>2625</v>
      </c>
      <c r="F210" s="27"/>
      <c r="G210" s="51">
        <v>2682.85</v>
      </c>
    </row>
    <row r="211" spans="1:7" x14ac:dyDescent="0.3">
      <c r="A211" s="40">
        <v>44974</v>
      </c>
      <c r="B211" s="23" t="s">
        <v>182</v>
      </c>
      <c r="C211" s="36">
        <v>82887906</v>
      </c>
      <c r="D211" s="17" t="s">
        <v>74</v>
      </c>
      <c r="E211" s="30" t="s">
        <v>2626</v>
      </c>
      <c r="F211" s="27"/>
      <c r="G211" s="51">
        <v>3139.51</v>
      </c>
    </row>
    <row r="212" spans="1:7" x14ac:dyDescent="0.3">
      <c r="A212" s="41">
        <v>44974</v>
      </c>
      <c r="B212" s="23" t="s">
        <v>182</v>
      </c>
      <c r="C212" s="36">
        <v>82668279</v>
      </c>
      <c r="D212" s="17" t="s">
        <v>392</v>
      </c>
      <c r="E212" s="30" t="s">
        <v>2627</v>
      </c>
      <c r="F212" s="27"/>
      <c r="G212" s="51">
        <v>139.5</v>
      </c>
    </row>
    <row r="213" spans="1:7" ht="24" x14ac:dyDescent="0.3">
      <c r="A213" s="40">
        <v>44974</v>
      </c>
      <c r="B213" s="23" t="s">
        <v>182</v>
      </c>
      <c r="C213" s="36">
        <v>82778864</v>
      </c>
      <c r="D213" s="17" t="s">
        <v>686</v>
      </c>
      <c r="E213" s="30" t="s">
        <v>2628</v>
      </c>
      <c r="F213" s="27"/>
      <c r="G213" s="51">
        <v>2790</v>
      </c>
    </row>
    <row r="214" spans="1:7" ht="36" x14ac:dyDescent="0.3">
      <c r="A214" s="40">
        <v>44974</v>
      </c>
      <c r="B214" s="23" t="s">
        <v>182</v>
      </c>
      <c r="C214" s="36">
        <v>82838980</v>
      </c>
      <c r="D214" s="17" t="s">
        <v>74</v>
      </c>
      <c r="E214" s="30" t="s">
        <v>2629</v>
      </c>
      <c r="F214" s="27"/>
      <c r="G214" s="51">
        <v>10447.18</v>
      </c>
    </row>
    <row r="215" spans="1:7" x14ac:dyDescent="0.3">
      <c r="A215" s="41">
        <v>44974</v>
      </c>
      <c r="B215" s="23" t="s">
        <v>182</v>
      </c>
      <c r="C215" s="36">
        <v>8109703</v>
      </c>
      <c r="D215" s="17" t="s">
        <v>76</v>
      </c>
      <c r="E215" s="30" t="s">
        <v>2630</v>
      </c>
      <c r="F215" s="27"/>
      <c r="G215" s="51">
        <v>31.89</v>
      </c>
    </row>
    <row r="216" spans="1:7" x14ac:dyDescent="0.3">
      <c r="A216" s="43">
        <v>44974</v>
      </c>
      <c r="B216" s="26" t="s">
        <v>110</v>
      </c>
      <c r="C216" s="18">
        <v>145795</v>
      </c>
      <c r="D216" s="18" t="s">
        <v>83</v>
      </c>
      <c r="E216" s="24" t="s">
        <v>2318</v>
      </c>
      <c r="F216" s="27"/>
      <c r="G216" s="51">
        <v>408.33</v>
      </c>
    </row>
    <row r="217" spans="1:7" x14ac:dyDescent="0.3">
      <c r="A217" s="43">
        <v>44974</v>
      </c>
      <c r="B217" s="26" t="s">
        <v>110</v>
      </c>
      <c r="C217" s="17">
        <v>145982</v>
      </c>
      <c r="D217" s="17" t="s">
        <v>83</v>
      </c>
      <c r="E217" s="30" t="s">
        <v>2631</v>
      </c>
      <c r="F217" s="27"/>
      <c r="G217" s="51">
        <v>1633.3</v>
      </c>
    </row>
    <row r="218" spans="1:7" x14ac:dyDescent="0.3">
      <c r="A218" s="43">
        <v>44974</v>
      </c>
      <c r="B218" s="26" t="s">
        <v>110</v>
      </c>
      <c r="C218" s="18">
        <v>145797</v>
      </c>
      <c r="D218" s="18" t="s">
        <v>83</v>
      </c>
      <c r="E218" s="24" t="s">
        <v>2516</v>
      </c>
      <c r="F218" s="27"/>
      <c r="G218" s="51">
        <v>148.47999999999999</v>
      </c>
    </row>
    <row r="219" spans="1:7" x14ac:dyDescent="0.3">
      <c r="A219" s="43">
        <v>44974</v>
      </c>
      <c r="B219" s="26" t="s">
        <v>110</v>
      </c>
      <c r="C219" s="18">
        <v>145796</v>
      </c>
      <c r="D219" s="18" t="s">
        <v>83</v>
      </c>
      <c r="E219" s="24" t="s">
        <v>2317</v>
      </c>
      <c r="F219" s="27"/>
      <c r="G219" s="51">
        <v>1201.3499999999999</v>
      </c>
    </row>
    <row r="220" spans="1:7" x14ac:dyDescent="0.3">
      <c r="A220" s="41">
        <v>44974</v>
      </c>
      <c r="B220" s="30" t="s">
        <v>2632</v>
      </c>
      <c r="C220" s="18" t="s">
        <v>2158</v>
      </c>
      <c r="D220" s="17" t="s">
        <v>76</v>
      </c>
      <c r="E220" s="30" t="s">
        <v>2159</v>
      </c>
      <c r="F220" s="27"/>
      <c r="G220" s="51">
        <v>3223.74</v>
      </c>
    </row>
    <row r="221" spans="1:7" x14ac:dyDescent="0.3">
      <c r="A221" s="42">
        <v>44974</v>
      </c>
      <c r="B221" s="26" t="s">
        <v>1391</v>
      </c>
      <c r="C221" s="18">
        <v>11223</v>
      </c>
      <c r="D221" s="65" t="s">
        <v>68</v>
      </c>
      <c r="E221" s="24" t="s">
        <v>2483</v>
      </c>
      <c r="F221" s="27"/>
      <c r="G221" s="51">
        <v>1680</v>
      </c>
    </row>
    <row r="222" spans="1:7" x14ac:dyDescent="0.3">
      <c r="A222" s="42">
        <v>44974</v>
      </c>
      <c r="B222" s="26" t="s">
        <v>103</v>
      </c>
      <c r="C222" s="18" t="s">
        <v>379</v>
      </c>
      <c r="D222" s="18" t="s">
        <v>65</v>
      </c>
      <c r="E222" s="24" t="s">
        <v>217</v>
      </c>
      <c r="F222" s="27"/>
      <c r="G222" s="51">
        <v>4.46</v>
      </c>
    </row>
    <row r="223" spans="1:7" x14ac:dyDescent="0.3">
      <c r="A223" s="40">
        <v>44979</v>
      </c>
      <c r="B223" s="23" t="s">
        <v>103</v>
      </c>
      <c r="C223" s="17" t="s">
        <v>377</v>
      </c>
      <c r="D223" s="17" t="s">
        <v>62</v>
      </c>
      <c r="E223" s="30" t="s">
        <v>204</v>
      </c>
      <c r="F223" s="44">
        <v>7370.85</v>
      </c>
      <c r="G223" s="51"/>
    </row>
    <row r="224" spans="1:7" x14ac:dyDescent="0.3">
      <c r="A224" s="41">
        <v>44979</v>
      </c>
      <c r="B224" s="23" t="s">
        <v>1569</v>
      </c>
      <c r="C224" s="36">
        <v>132114</v>
      </c>
      <c r="D224" s="17" t="s">
        <v>95</v>
      </c>
      <c r="E224" s="30" t="s">
        <v>2633</v>
      </c>
      <c r="F224" s="27"/>
      <c r="G224" s="51">
        <v>450</v>
      </c>
    </row>
    <row r="225" spans="1:7" x14ac:dyDescent="0.3">
      <c r="A225" s="41">
        <v>44979</v>
      </c>
      <c r="B225" s="23" t="s">
        <v>188</v>
      </c>
      <c r="C225" s="36">
        <v>4710</v>
      </c>
      <c r="D225" s="19" t="s">
        <v>70</v>
      </c>
      <c r="E225" s="30" t="s">
        <v>2634</v>
      </c>
      <c r="F225" s="27"/>
      <c r="G225" s="51">
        <v>5340</v>
      </c>
    </row>
    <row r="226" spans="1:7" x14ac:dyDescent="0.3">
      <c r="A226" s="40">
        <v>44979</v>
      </c>
      <c r="B226" s="23" t="s">
        <v>171</v>
      </c>
      <c r="C226" s="36">
        <v>43810062</v>
      </c>
      <c r="D226" s="19" t="s">
        <v>63</v>
      </c>
      <c r="E226" s="30" t="s">
        <v>2635</v>
      </c>
      <c r="F226" s="27"/>
      <c r="G226" s="51">
        <v>1580.85</v>
      </c>
    </row>
    <row r="227" spans="1:7" x14ac:dyDescent="0.3">
      <c r="A227" s="40">
        <v>44980</v>
      </c>
      <c r="B227" s="23" t="s">
        <v>103</v>
      </c>
      <c r="C227" s="17" t="s">
        <v>377</v>
      </c>
      <c r="D227" s="17" t="s">
        <v>62</v>
      </c>
      <c r="E227" s="30" t="s">
        <v>204</v>
      </c>
      <c r="F227" s="44">
        <v>100</v>
      </c>
      <c r="G227" s="51"/>
    </row>
    <row r="228" spans="1:7" x14ac:dyDescent="0.3">
      <c r="A228" s="40">
        <v>44980</v>
      </c>
      <c r="B228" s="23" t="s">
        <v>103</v>
      </c>
      <c r="C228" s="17" t="s">
        <v>377</v>
      </c>
      <c r="D228" s="17" t="s">
        <v>62</v>
      </c>
      <c r="E228" s="30" t="s">
        <v>204</v>
      </c>
      <c r="F228" s="44">
        <v>3205.51</v>
      </c>
      <c r="G228" s="51"/>
    </row>
    <row r="229" spans="1:7" x14ac:dyDescent="0.3">
      <c r="A229" s="41">
        <v>44980</v>
      </c>
      <c r="B229" s="30" t="s">
        <v>2636</v>
      </c>
      <c r="C229" s="18" t="s">
        <v>2158</v>
      </c>
      <c r="D229" s="17" t="s">
        <v>76</v>
      </c>
      <c r="E229" s="30" t="s">
        <v>2159</v>
      </c>
      <c r="F229" s="27"/>
      <c r="G229" s="51">
        <v>2483.37</v>
      </c>
    </row>
    <row r="230" spans="1:7" x14ac:dyDescent="0.3">
      <c r="A230" s="41">
        <v>44980</v>
      </c>
      <c r="B230" s="26" t="s">
        <v>473</v>
      </c>
      <c r="C230" s="38" t="s">
        <v>579</v>
      </c>
      <c r="D230" s="18" t="s">
        <v>1121</v>
      </c>
      <c r="E230" s="24" t="s">
        <v>2637</v>
      </c>
      <c r="F230" s="27"/>
      <c r="G230" s="51">
        <v>722.14</v>
      </c>
    </row>
    <row r="231" spans="1:7" x14ac:dyDescent="0.3">
      <c r="A231" s="42">
        <v>44980</v>
      </c>
      <c r="B231" s="26" t="s">
        <v>103</v>
      </c>
      <c r="C231" s="18" t="s">
        <v>379</v>
      </c>
      <c r="D231" s="18" t="s">
        <v>65</v>
      </c>
      <c r="E231" s="24" t="s">
        <v>217</v>
      </c>
      <c r="F231" s="27"/>
      <c r="G231" s="51">
        <v>2.23</v>
      </c>
    </row>
    <row r="232" spans="1:7" x14ac:dyDescent="0.3">
      <c r="A232" s="40">
        <v>44981</v>
      </c>
      <c r="B232" s="23" t="s">
        <v>103</v>
      </c>
      <c r="C232" s="17" t="s">
        <v>377</v>
      </c>
      <c r="D232" s="17" t="s">
        <v>62</v>
      </c>
      <c r="E232" s="30" t="s">
        <v>204</v>
      </c>
      <c r="F232" s="44">
        <v>26668.34</v>
      </c>
      <c r="G232" s="51"/>
    </row>
    <row r="233" spans="1:7" x14ac:dyDescent="0.3">
      <c r="A233" s="40">
        <v>44981</v>
      </c>
      <c r="B233" s="23" t="s">
        <v>103</v>
      </c>
      <c r="C233" s="17" t="s">
        <v>377</v>
      </c>
      <c r="D233" s="17" t="s">
        <v>2505</v>
      </c>
      <c r="E233" s="30" t="s">
        <v>890</v>
      </c>
      <c r="F233" s="44">
        <v>93220.160000000003</v>
      </c>
      <c r="G233" s="51"/>
    </row>
    <row r="234" spans="1:7" x14ac:dyDescent="0.3">
      <c r="A234" s="41">
        <v>44981</v>
      </c>
      <c r="B234" s="23" t="s">
        <v>157</v>
      </c>
      <c r="C234" s="36" t="s">
        <v>2129</v>
      </c>
      <c r="D234" s="17" t="s">
        <v>85</v>
      </c>
      <c r="E234" s="34" t="s">
        <v>2339</v>
      </c>
      <c r="F234" s="27"/>
      <c r="G234" s="114">
        <v>19250.23</v>
      </c>
    </row>
    <row r="235" spans="1:7" x14ac:dyDescent="0.3">
      <c r="A235" s="41">
        <v>44981</v>
      </c>
      <c r="B235" s="30" t="s">
        <v>2638</v>
      </c>
      <c r="C235" s="18" t="s">
        <v>2158</v>
      </c>
      <c r="D235" s="17" t="s">
        <v>76</v>
      </c>
      <c r="E235" s="30" t="s">
        <v>2159</v>
      </c>
      <c r="F235" s="27"/>
      <c r="G235" s="114">
        <v>7083.23</v>
      </c>
    </row>
    <row r="236" spans="1:7" x14ac:dyDescent="0.3">
      <c r="A236" s="41">
        <v>44981</v>
      </c>
      <c r="B236" s="23" t="s">
        <v>396</v>
      </c>
      <c r="C236" s="36">
        <v>4221407</v>
      </c>
      <c r="D236" s="17" t="s">
        <v>63</v>
      </c>
      <c r="E236" s="30" t="s">
        <v>2639</v>
      </c>
      <c r="F236" s="27"/>
      <c r="G236" s="51">
        <v>300</v>
      </c>
    </row>
    <row r="237" spans="1:7" x14ac:dyDescent="0.3">
      <c r="A237" s="41">
        <v>44981</v>
      </c>
      <c r="B237" s="26" t="s">
        <v>473</v>
      </c>
      <c r="C237" s="38" t="s">
        <v>579</v>
      </c>
      <c r="D237" s="18" t="s">
        <v>1121</v>
      </c>
      <c r="E237" s="24" t="s">
        <v>2640</v>
      </c>
      <c r="F237" s="27"/>
      <c r="G237" s="51">
        <v>85.96</v>
      </c>
    </row>
    <row r="238" spans="1:7" x14ac:dyDescent="0.3">
      <c r="A238" s="41">
        <v>44981</v>
      </c>
      <c r="B238" s="26" t="s">
        <v>473</v>
      </c>
      <c r="C238" s="38" t="s">
        <v>579</v>
      </c>
      <c r="D238" s="18" t="s">
        <v>1121</v>
      </c>
      <c r="E238" s="24" t="s">
        <v>2641</v>
      </c>
      <c r="F238" s="27"/>
      <c r="G238" s="51">
        <v>3266.31</v>
      </c>
    </row>
    <row r="239" spans="1:7" x14ac:dyDescent="0.3">
      <c r="A239" s="41">
        <v>44981</v>
      </c>
      <c r="B239" s="23" t="s">
        <v>182</v>
      </c>
      <c r="C239" s="36">
        <v>8152510</v>
      </c>
      <c r="D239" s="17" t="s">
        <v>101</v>
      </c>
      <c r="E239" s="30" t="s">
        <v>2642</v>
      </c>
      <c r="F239" s="27"/>
      <c r="G239" s="51">
        <v>14249.25</v>
      </c>
    </row>
    <row r="240" spans="1:7" x14ac:dyDescent="0.3">
      <c r="A240" s="42">
        <v>44981</v>
      </c>
      <c r="B240" s="26" t="s">
        <v>103</v>
      </c>
      <c r="C240" s="18" t="s">
        <v>379</v>
      </c>
      <c r="D240" s="18" t="s">
        <v>65</v>
      </c>
      <c r="E240" s="24" t="s">
        <v>2643</v>
      </c>
      <c r="F240" s="27"/>
      <c r="G240" s="51">
        <v>20.329999999999998</v>
      </c>
    </row>
    <row r="241" spans="1:7" x14ac:dyDescent="0.3">
      <c r="A241" s="41">
        <v>44981</v>
      </c>
      <c r="B241" s="23" t="s">
        <v>157</v>
      </c>
      <c r="C241" s="36" t="s">
        <v>2138</v>
      </c>
      <c r="D241" s="17" t="s">
        <v>85</v>
      </c>
      <c r="E241" s="34" t="s">
        <v>2339</v>
      </c>
      <c r="F241" s="27"/>
      <c r="G241" s="51">
        <v>68674.25</v>
      </c>
    </row>
    <row r="242" spans="1:7" x14ac:dyDescent="0.3">
      <c r="A242" s="43">
        <v>44981</v>
      </c>
      <c r="B242" s="26" t="s">
        <v>110</v>
      </c>
      <c r="C242" s="18">
        <v>418689</v>
      </c>
      <c r="D242" s="18" t="s">
        <v>83</v>
      </c>
      <c r="E242" s="24" t="s">
        <v>2131</v>
      </c>
      <c r="F242" s="27"/>
      <c r="G242" s="51">
        <v>5979.38</v>
      </c>
    </row>
    <row r="243" spans="1:7" x14ac:dyDescent="0.3">
      <c r="A243" s="41">
        <v>44981</v>
      </c>
      <c r="B243" s="30" t="s">
        <v>2644</v>
      </c>
      <c r="C243" s="18" t="s">
        <v>2158</v>
      </c>
      <c r="D243" s="17" t="s">
        <v>76</v>
      </c>
      <c r="E243" s="30" t="s">
        <v>2159</v>
      </c>
      <c r="F243" s="27"/>
      <c r="G243" s="51">
        <v>1075.0999999999999</v>
      </c>
    </row>
    <row r="244" spans="1:7" x14ac:dyDescent="0.3">
      <c r="A244" s="42">
        <v>44981</v>
      </c>
      <c r="B244" s="26" t="s">
        <v>103</v>
      </c>
      <c r="C244" s="18" t="s">
        <v>379</v>
      </c>
      <c r="D244" s="18" t="s">
        <v>65</v>
      </c>
      <c r="E244" s="24" t="s">
        <v>217</v>
      </c>
      <c r="F244" s="27"/>
      <c r="G244" s="51">
        <v>2.23</v>
      </c>
    </row>
    <row r="245" spans="1:7" x14ac:dyDescent="0.3">
      <c r="A245" s="40">
        <v>44984</v>
      </c>
      <c r="B245" s="23" t="s">
        <v>103</v>
      </c>
      <c r="C245" s="17" t="s">
        <v>377</v>
      </c>
      <c r="D245" s="17" t="s">
        <v>62</v>
      </c>
      <c r="E245" s="30" t="s">
        <v>204</v>
      </c>
      <c r="F245" s="44">
        <v>3261.63</v>
      </c>
      <c r="G245" s="51"/>
    </row>
    <row r="246" spans="1:7" x14ac:dyDescent="0.3">
      <c r="A246" s="40">
        <v>44984</v>
      </c>
      <c r="B246" s="23" t="s">
        <v>103</v>
      </c>
      <c r="C246" s="17" t="s">
        <v>377</v>
      </c>
      <c r="D246" s="17" t="s">
        <v>2505</v>
      </c>
      <c r="E246" s="30" t="s">
        <v>890</v>
      </c>
      <c r="F246" s="44">
        <v>26514.41</v>
      </c>
      <c r="G246" s="51"/>
    </row>
    <row r="247" spans="1:7" x14ac:dyDescent="0.3">
      <c r="A247" s="41">
        <v>44984</v>
      </c>
      <c r="B247" s="23" t="s">
        <v>157</v>
      </c>
      <c r="C247" s="36" t="s">
        <v>2129</v>
      </c>
      <c r="D247" s="17" t="s">
        <v>85</v>
      </c>
      <c r="E247" s="34" t="s">
        <v>2339</v>
      </c>
      <c r="F247" s="27"/>
      <c r="G247" s="51">
        <v>10611.26</v>
      </c>
    </row>
    <row r="248" spans="1:7" x14ac:dyDescent="0.3">
      <c r="A248" s="43">
        <v>44984</v>
      </c>
      <c r="B248" s="26" t="s">
        <v>1372</v>
      </c>
      <c r="C248" s="18">
        <v>26133</v>
      </c>
      <c r="D248" s="18" t="s">
        <v>66</v>
      </c>
      <c r="E248" s="24" t="s">
        <v>2645</v>
      </c>
      <c r="F248" s="27"/>
      <c r="G248" s="51">
        <v>2659</v>
      </c>
    </row>
    <row r="249" spans="1:7" x14ac:dyDescent="0.3">
      <c r="A249" s="40">
        <v>44984</v>
      </c>
      <c r="B249" s="26" t="s">
        <v>2646</v>
      </c>
      <c r="C249" s="65">
        <v>48677</v>
      </c>
      <c r="D249" s="65" t="s">
        <v>82</v>
      </c>
      <c r="E249" s="24" t="s">
        <v>2647</v>
      </c>
      <c r="F249" s="27"/>
      <c r="G249" s="51">
        <v>595.14</v>
      </c>
    </row>
    <row r="250" spans="1:7" x14ac:dyDescent="0.3">
      <c r="A250" s="42">
        <v>44984</v>
      </c>
      <c r="B250" s="26" t="s">
        <v>103</v>
      </c>
      <c r="C250" s="18" t="s">
        <v>379</v>
      </c>
      <c r="D250" s="18" t="s">
        <v>65</v>
      </c>
      <c r="E250" s="24" t="s">
        <v>2338</v>
      </c>
      <c r="F250" s="27"/>
      <c r="G250" s="51">
        <v>7.49</v>
      </c>
    </row>
    <row r="251" spans="1:7" x14ac:dyDescent="0.3">
      <c r="A251" s="41">
        <v>44984</v>
      </c>
      <c r="B251" s="23" t="s">
        <v>157</v>
      </c>
      <c r="C251" s="36" t="s">
        <v>2138</v>
      </c>
      <c r="D251" s="17" t="s">
        <v>85</v>
      </c>
      <c r="E251" s="34" t="s">
        <v>2339</v>
      </c>
      <c r="F251" s="27"/>
      <c r="G251" s="51">
        <v>15903.15</v>
      </c>
    </row>
    <row r="252" spans="1:7" x14ac:dyDescent="0.3">
      <c r="A252" s="40">
        <v>44985</v>
      </c>
      <c r="B252" s="23" t="s">
        <v>103</v>
      </c>
      <c r="C252" s="17" t="s">
        <v>377</v>
      </c>
      <c r="D252" s="17" t="s">
        <v>62</v>
      </c>
      <c r="E252" s="30" t="s">
        <v>204</v>
      </c>
      <c r="F252" s="44">
        <v>218517.72</v>
      </c>
      <c r="G252" s="51"/>
    </row>
    <row r="253" spans="1:7" x14ac:dyDescent="0.3">
      <c r="A253" s="40">
        <v>44985</v>
      </c>
      <c r="B253" s="23" t="s">
        <v>103</v>
      </c>
      <c r="C253" s="17" t="s">
        <v>377</v>
      </c>
      <c r="D253" s="17" t="s">
        <v>629</v>
      </c>
      <c r="E253" s="30" t="s">
        <v>890</v>
      </c>
      <c r="F253" s="44">
        <v>9785.65</v>
      </c>
      <c r="G253" s="51"/>
    </row>
    <row r="254" spans="1:7" x14ac:dyDescent="0.3">
      <c r="A254" s="41">
        <v>44985</v>
      </c>
      <c r="B254" s="23" t="s">
        <v>157</v>
      </c>
      <c r="C254" s="36"/>
      <c r="D254" s="17" t="s">
        <v>85</v>
      </c>
      <c r="E254" s="34" t="s">
        <v>2339</v>
      </c>
      <c r="F254" s="27"/>
      <c r="G254" s="46">
        <v>9785.65</v>
      </c>
    </row>
    <row r="255" spans="1:7" x14ac:dyDescent="0.3">
      <c r="A255" s="40">
        <v>44985</v>
      </c>
      <c r="B255" s="23" t="s">
        <v>1080</v>
      </c>
      <c r="C255" s="17" t="s">
        <v>1081</v>
      </c>
      <c r="D255" s="18" t="s">
        <v>70</v>
      </c>
      <c r="E255" s="30" t="s">
        <v>2648</v>
      </c>
      <c r="F255" s="27"/>
      <c r="G255" s="46">
        <v>5371.11</v>
      </c>
    </row>
    <row r="256" spans="1:7" x14ac:dyDescent="0.3">
      <c r="A256" s="41">
        <v>44985</v>
      </c>
      <c r="B256" s="23" t="s">
        <v>618</v>
      </c>
      <c r="C256" s="36">
        <v>73476</v>
      </c>
      <c r="D256" s="17" t="s">
        <v>78</v>
      </c>
      <c r="E256" s="30" t="s">
        <v>2649</v>
      </c>
      <c r="F256" s="27"/>
      <c r="G256" s="46">
        <v>1288</v>
      </c>
    </row>
    <row r="257" spans="1:7" x14ac:dyDescent="0.3">
      <c r="A257" s="41">
        <v>44985</v>
      </c>
      <c r="B257" s="23" t="s">
        <v>393</v>
      </c>
      <c r="C257" s="36">
        <v>355989</v>
      </c>
      <c r="D257" s="17" t="s">
        <v>102</v>
      </c>
      <c r="E257" s="30" t="s">
        <v>2650</v>
      </c>
      <c r="F257" s="27"/>
      <c r="G257" s="46">
        <v>7585.2</v>
      </c>
    </row>
    <row r="258" spans="1:7" x14ac:dyDescent="0.3">
      <c r="A258" s="40">
        <v>44985</v>
      </c>
      <c r="B258" s="23" t="s">
        <v>192</v>
      </c>
      <c r="C258" s="36">
        <v>235102</v>
      </c>
      <c r="D258" s="17" t="s">
        <v>100</v>
      </c>
      <c r="E258" s="30" t="s">
        <v>2651</v>
      </c>
      <c r="F258" s="27"/>
      <c r="G258" s="46">
        <v>18045.88</v>
      </c>
    </row>
    <row r="259" spans="1:7" x14ac:dyDescent="0.3">
      <c r="A259" s="40">
        <v>44985</v>
      </c>
      <c r="B259" s="23" t="s">
        <v>201</v>
      </c>
      <c r="C259" s="36" t="s">
        <v>390</v>
      </c>
      <c r="D259" s="17" t="s">
        <v>93</v>
      </c>
      <c r="E259" s="30" t="s">
        <v>2652</v>
      </c>
      <c r="F259" s="27"/>
      <c r="G259" s="46">
        <v>31514.09</v>
      </c>
    </row>
    <row r="260" spans="1:7" x14ac:dyDescent="0.3">
      <c r="A260" s="41">
        <v>44985</v>
      </c>
      <c r="B260" s="23" t="s">
        <v>182</v>
      </c>
      <c r="C260" s="36">
        <v>22844408</v>
      </c>
      <c r="D260" s="17" t="s">
        <v>102</v>
      </c>
      <c r="E260" s="30" t="s">
        <v>2653</v>
      </c>
      <c r="F260" s="27"/>
      <c r="G260" s="46">
        <v>15178.67</v>
      </c>
    </row>
    <row r="261" spans="1:7" x14ac:dyDescent="0.3">
      <c r="A261" s="41">
        <v>44985</v>
      </c>
      <c r="B261" s="23" t="s">
        <v>182</v>
      </c>
      <c r="C261" s="36">
        <v>7032303722899170</v>
      </c>
      <c r="D261" s="17" t="s">
        <v>93</v>
      </c>
      <c r="E261" s="30" t="s">
        <v>2654</v>
      </c>
      <c r="F261" s="27"/>
      <c r="G261" s="46">
        <v>102723.52</v>
      </c>
    </row>
    <row r="262" spans="1:7" x14ac:dyDescent="0.3">
      <c r="A262" s="40">
        <v>44985</v>
      </c>
      <c r="B262" s="23" t="s">
        <v>182</v>
      </c>
      <c r="C262" s="36" t="s">
        <v>1889</v>
      </c>
      <c r="D262" s="17" t="s">
        <v>102</v>
      </c>
      <c r="E262" s="30" t="s">
        <v>2655</v>
      </c>
      <c r="F262" s="27"/>
      <c r="G262" s="46">
        <v>1348.19</v>
      </c>
    </row>
    <row r="263" spans="1:7" x14ac:dyDescent="0.3">
      <c r="A263" s="40">
        <v>44985</v>
      </c>
      <c r="B263" s="23" t="s">
        <v>182</v>
      </c>
      <c r="C263" s="17" t="s">
        <v>1889</v>
      </c>
      <c r="D263" s="17" t="s">
        <v>93</v>
      </c>
      <c r="E263" s="30" t="s">
        <v>2656</v>
      </c>
      <c r="F263" s="27"/>
      <c r="G263" s="46">
        <v>35463.06</v>
      </c>
    </row>
    <row r="264" spans="1:7" x14ac:dyDescent="0.3">
      <c r="A264" s="134"/>
      <c r="B264" s="135"/>
      <c r="C264" s="136"/>
      <c r="D264" s="136"/>
      <c r="E264" s="69" t="s">
        <v>0</v>
      </c>
      <c r="F264" s="137">
        <f>SUM(F3:F263)</f>
        <v>9404765.629999999</v>
      </c>
      <c r="G264" s="137">
        <f>SUM(G3:G263)</f>
        <v>9404765.6300000064</v>
      </c>
    </row>
  </sheetData>
  <sheetProtection algorithmName="SHA-512" hashValue="2ZuflaaMsf6ME20vTJZq/gr5trT7JVWK7qBIsTwX8dyR04FAd0HtjYnBppICF0zYnH5enQ8Vq+WgqrBnST7YJA==" saltValue="W4M8ZxajMenR9o7Px05FAw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F2" name="Intervalo1_14_18_1_1"/>
    <protectedRange algorithmName="SHA-512" hashValue="SOYoXHnsd8H3JMwtnN8n0SDMvJLW8NUH3c7N9U/C2WTm7adtKrHc9Rw5AhcK1dwRMld7kJZ5o3zpwjKqrnC6rw==" saltValue="9sV1nF7wJ5XLhLyfByHakQ==" spinCount="100000" sqref="A2" name="Intervalo1_9_12_2"/>
  </protectedRanges>
  <autoFilter ref="A2:G264" xr:uid="{F2D5A2D4-3786-408A-A548-1667F24397CF}"/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8E8C6-6E81-464A-BB8E-5665C90B98E5}">
  <sheetPr>
    <tabColor rgb="FF008B82"/>
  </sheetPr>
  <dimension ref="A1:G306"/>
  <sheetViews>
    <sheetView workbookViewId="0">
      <selection activeCell="E10" sqref="E10"/>
    </sheetView>
  </sheetViews>
  <sheetFormatPr defaultColWidth="8" defaultRowHeight="14.4" x14ac:dyDescent="0.3"/>
  <cols>
    <col min="1" max="1" width="7.6640625" bestFit="1" customWidth="1"/>
    <col min="2" max="2" width="37" customWidth="1"/>
    <col min="3" max="3" width="19.33203125" bestFit="1" customWidth="1"/>
    <col min="4" max="4" width="6.5546875" bestFit="1" customWidth="1"/>
    <col min="5" max="5" width="83.109375" customWidth="1"/>
    <col min="6" max="7" width="14.33203125" customWidth="1"/>
  </cols>
  <sheetData>
    <row r="1" spans="1:7" ht="48" customHeight="1" x14ac:dyDescent="0.3">
      <c r="A1" s="152" t="s">
        <v>14</v>
      </c>
      <c r="B1" s="152"/>
      <c r="C1" s="152"/>
      <c r="D1" s="152"/>
      <c r="E1" s="152"/>
      <c r="F1" s="152"/>
      <c r="G1" s="152"/>
    </row>
    <row r="2" spans="1:7" x14ac:dyDescent="0.3">
      <c r="A2" s="5" t="s">
        <v>6</v>
      </c>
      <c r="B2" s="6" t="s">
        <v>418</v>
      </c>
      <c r="C2" s="7" t="s">
        <v>417</v>
      </c>
      <c r="D2" s="8" t="s">
        <v>2</v>
      </c>
      <c r="E2" s="9" t="s">
        <v>10</v>
      </c>
      <c r="F2" s="10" t="s">
        <v>7</v>
      </c>
      <c r="G2" s="6" t="s">
        <v>8</v>
      </c>
    </row>
    <row r="3" spans="1:7" x14ac:dyDescent="0.3">
      <c r="A3" s="40">
        <v>44986</v>
      </c>
      <c r="B3" s="21" t="s">
        <v>173</v>
      </c>
      <c r="C3" s="40" t="s">
        <v>377</v>
      </c>
      <c r="D3" s="17" t="s">
        <v>62</v>
      </c>
      <c r="E3" s="30" t="s">
        <v>2336</v>
      </c>
      <c r="F3" s="44">
        <v>4223517.7699999996</v>
      </c>
      <c r="G3" s="44"/>
    </row>
    <row r="4" spans="1:7" x14ac:dyDescent="0.3">
      <c r="A4" s="40">
        <v>44986</v>
      </c>
      <c r="B4" s="21" t="s">
        <v>103</v>
      </c>
      <c r="C4" s="40" t="s">
        <v>377</v>
      </c>
      <c r="D4" s="17" t="s">
        <v>629</v>
      </c>
      <c r="E4" s="30" t="s">
        <v>890</v>
      </c>
      <c r="F4" s="44">
        <v>18236.22</v>
      </c>
      <c r="G4" s="120"/>
    </row>
    <row r="5" spans="1:7" x14ac:dyDescent="0.3">
      <c r="A5" s="40">
        <v>44986</v>
      </c>
      <c r="B5" s="21" t="s">
        <v>173</v>
      </c>
      <c r="C5" s="40" t="s">
        <v>377</v>
      </c>
      <c r="D5" s="17" t="s">
        <v>90</v>
      </c>
      <c r="E5" s="30" t="s">
        <v>2337</v>
      </c>
      <c r="F5" s="44">
        <v>4223591.01</v>
      </c>
      <c r="G5" s="120"/>
    </row>
    <row r="6" spans="1:7" x14ac:dyDescent="0.3">
      <c r="A6" s="42">
        <v>44986</v>
      </c>
      <c r="B6" s="22" t="s">
        <v>103</v>
      </c>
      <c r="C6" s="18" t="s">
        <v>377</v>
      </c>
      <c r="D6" s="18" t="s">
        <v>448</v>
      </c>
      <c r="E6" s="24" t="s">
        <v>667</v>
      </c>
      <c r="F6" s="110"/>
      <c r="G6" s="51">
        <v>4223517.7699999996</v>
      </c>
    </row>
    <row r="7" spans="1:7" x14ac:dyDescent="0.3">
      <c r="A7" s="42">
        <v>44986</v>
      </c>
      <c r="B7" s="22" t="s">
        <v>103</v>
      </c>
      <c r="C7" s="18" t="s">
        <v>377</v>
      </c>
      <c r="D7" s="18" t="s">
        <v>448</v>
      </c>
      <c r="E7" s="24" t="s">
        <v>667</v>
      </c>
      <c r="F7" s="110"/>
      <c r="G7" s="51">
        <v>4223417.7699999996</v>
      </c>
    </row>
    <row r="8" spans="1:7" x14ac:dyDescent="0.3">
      <c r="A8" s="43">
        <v>44986</v>
      </c>
      <c r="B8" s="22" t="s">
        <v>110</v>
      </c>
      <c r="C8" s="18">
        <v>419400</v>
      </c>
      <c r="D8" s="18" t="s">
        <v>83</v>
      </c>
      <c r="E8" s="24" t="s">
        <v>2131</v>
      </c>
      <c r="F8" s="121"/>
      <c r="G8" s="49">
        <v>74.239999999999995</v>
      </c>
    </row>
    <row r="9" spans="1:7" x14ac:dyDescent="0.3">
      <c r="A9" s="42">
        <v>44986</v>
      </c>
      <c r="B9" s="22" t="s">
        <v>103</v>
      </c>
      <c r="C9" s="18" t="s">
        <v>379</v>
      </c>
      <c r="D9" s="18" t="s">
        <v>65</v>
      </c>
      <c r="E9" s="24" t="s">
        <v>2338</v>
      </c>
      <c r="F9" s="110"/>
      <c r="G9" s="51">
        <v>4.28</v>
      </c>
    </row>
    <row r="10" spans="1:7" x14ac:dyDescent="0.3">
      <c r="A10" s="41">
        <v>44986</v>
      </c>
      <c r="B10" s="23" t="s">
        <v>157</v>
      </c>
      <c r="C10" s="36" t="s">
        <v>903</v>
      </c>
      <c r="D10" s="17" t="s">
        <v>85</v>
      </c>
      <c r="E10" s="34" t="s">
        <v>2339</v>
      </c>
      <c r="F10" s="44"/>
      <c r="G10" s="49">
        <v>18236.22</v>
      </c>
    </row>
    <row r="11" spans="1:7" x14ac:dyDescent="0.3">
      <c r="A11" s="40">
        <v>44987</v>
      </c>
      <c r="B11" s="21" t="s">
        <v>103</v>
      </c>
      <c r="C11" s="40" t="s">
        <v>377</v>
      </c>
      <c r="D11" s="17" t="s">
        <v>629</v>
      </c>
      <c r="E11" s="30" t="s">
        <v>725</v>
      </c>
      <c r="F11" s="44">
        <v>97739.27</v>
      </c>
      <c r="G11" s="44"/>
    </row>
    <row r="12" spans="1:7" x14ac:dyDescent="0.3">
      <c r="A12" s="40">
        <v>44987</v>
      </c>
      <c r="B12" s="21" t="s">
        <v>103</v>
      </c>
      <c r="C12" s="40" t="s">
        <v>377</v>
      </c>
      <c r="D12" s="17" t="s">
        <v>629</v>
      </c>
      <c r="E12" s="30" t="s">
        <v>725</v>
      </c>
      <c r="F12" s="44">
        <v>189008.24</v>
      </c>
      <c r="G12" s="44"/>
    </row>
    <row r="13" spans="1:7" x14ac:dyDescent="0.3">
      <c r="A13" s="43">
        <v>44987</v>
      </c>
      <c r="B13" s="22" t="s">
        <v>105</v>
      </c>
      <c r="C13" s="38">
        <v>24280</v>
      </c>
      <c r="D13" s="18" t="s">
        <v>63</v>
      </c>
      <c r="E13" s="24" t="s">
        <v>2340</v>
      </c>
      <c r="F13" s="110"/>
      <c r="G13" s="51">
        <v>1200</v>
      </c>
    </row>
    <row r="14" spans="1:7" x14ac:dyDescent="0.3">
      <c r="A14" s="42">
        <v>44987</v>
      </c>
      <c r="B14" s="26" t="s">
        <v>195</v>
      </c>
      <c r="C14" s="18">
        <v>508</v>
      </c>
      <c r="D14" s="18" t="s">
        <v>68</v>
      </c>
      <c r="E14" s="24" t="s">
        <v>2341</v>
      </c>
      <c r="F14" s="110"/>
      <c r="G14" s="61">
        <v>1640</v>
      </c>
    </row>
    <row r="15" spans="1:7" x14ac:dyDescent="0.3">
      <c r="A15" s="41">
        <v>44987</v>
      </c>
      <c r="B15" s="21" t="s">
        <v>395</v>
      </c>
      <c r="C15" s="36" t="s">
        <v>415</v>
      </c>
      <c r="D15" s="17" t="s">
        <v>391</v>
      </c>
      <c r="E15" s="30" t="s">
        <v>2342</v>
      </c>
      <c r="F15" s="44"/>
      <c r="G15" s="61">
        <v>284000</v>
      </c>
    </row>
    <row r="16" spans="1:7" x14ac:dyDescent="0.3">
      <c r="A16" s="42">
        <v>44987</v>
      </c>
      <c r="B16" s="22" t="s">
        <v>103</v>
      </c>
      <c r="C16" s="18" t="s">
        <v>379</v>
      </c>
      <c r="D16" s="18" t="s">
        <v>65</v>
      </c>
      <c r="E16" s="24" t="s">
        <v>2338</v>
      </c>
      <c r="F16" s="110"/>
      <c r="G16" s="51">
        <v>2.23</v>
      </c>
    </row>
    <row r="17" spans="1:7" x14ac:dyDescent="0.3">
      <c r="A17" s="40">
        <v>44988</v>
      </c>
      <c r="B17" s="21" t="s">
        <v>103</v>
      </c>
      <c r="C17" s="40" t="s">
        <v>377</v>
      </c>
      <c r="D17" s="17" t="s">
        <v>62</v>
      </c>
      <c r="E17" s="30" t="s">
        <v>204</v>
      </c>
      <c r="F17" s="44">
        <v>1323931.07</v>
      </c>
      <c r="G17" s="44"/>
    </row>
    <row r="18" spans="1:7" x14ac:dyDescent="0.3">
      <c r="A18" s="40">
        <v>44988</v>
      </c>
      <c r="B18" s="21" t="s">
        <v>103</v>
      </c>
      <c r="C18" s="40" t="s">
        <v>377</v>
      </c>
      <c r="D18" s="17" t="s">
        <v>629</v>
      </c>
      <c r="E18" s="30" t="s">
        <v>890</v>
      </c>
      <c r="F18" s="44">
        <v>29724.6</v>
      </c>
      <c r="G18" s="44"/>
    </row>
    <row r="19" spans="1:7" x14ac:dyDescent="0.3">
      <c r="A19" s="40">
        <v>44988</v>
      </c>
      <c r="B19" s="21" t="s">
        <v>103</v>
      </c>
      <c r="C19" s="40" t="s">
        <v>377</v>
      </c>
      <c r="D19" s="17" t="s">
        <v>2127</v>
      </c>
      <c r="E19" s="30" t="s">
        <v>2343</v>
      </c>
      <c r="F19" s="44">
        <v>2137.7199999999998</v>
      </c>
      <c r="G19" s="44"/>
    </row>
    <row r="20" spans="1:7" x14ac:dyDescent="0.3">
      <c r="A20" s="40">
        <v>44988</v>
      </c>
      <c r="B20" s="21" t="s">
        <v>103</v>
      </c>
      <c r="C20" s="40" t="s">
        <v>377</v>
      </c>
      <c r="D20" s="17" t="s">
        <v>2127</v>
      </c>
      <c r="E20" s="30" t="s">
        <v>2343</v>
      </c>
      <c r="F20" s="44">
        <v>74516.990000000005</v>
      </c>
      <c r="G20" s="44"/>
    </row>
    <row r="21" spans="1:7" ht="24" x14ac:dyDescent="0.3">
      <c r="A21" s="41">
        <v>44988</v>
      </c>
      <c r="B21" s="23" t="s">
        <v>108</v>
      </c>
      <c r="C21" s="36" t="s">
        <v>2129</v>
      </c>
      <c r="D21" s="17" t="s">
        <v>67</v>
      </c>
      <c r="E21" s="30" t="s">
        <v>2344</v>
      </c>
      <c r="F21" s="44"/>
      <c r="G21" s="51">
        <v>307087.17</v>
      </c>
    </row>
    <row r="22" spans="1:7" x14ac:dyDescent="0.3">
      <c r="A22" s="43">
        <v>44988</v>
      </c>
      <c r="B22" s="22" t="s">
        <v>110</v>
      </c>
      <c r="C22" s="18">
        <v>419665</v>
      </c>
      <c r="D22" s="18" t="s">
        <v>83</v>
      </c>
      <c r="E22" s="24" t="s">
        <v>2131</v>
      </c>
      <c r="F22" s="121"/>
      <c r="G22" s="51">
        <v>233.86</v>
      </c>
    </row>
    <row r="23" spans="1:7" x14ac:dyDescent="0.3">
      <c r="A23" s="42">
        <v>44988</v>
      </c>
      <c r="B23" s="22" t="s">
        <v>134</v>
      </c>
      <c r="C23" s="18">
        <v>85375</v>
      </c>
      <c r="D23" s="18" t="s">
        <v>81</v>
      </c>
      <c r="E23" s="24" t="s">
        <v>2345</v>
      </c>
      <c r="F23" s="121"/>
      <c r="G23" s="51">
        <v>410.68</v>
      </c>
    </row>
    <row r="24" spans="1:7" x14ac:dyDescent="0.3">
      <c r="A24" s="43">
        <v>44988</v>
      </c>
      <c r="B24" s="22" t="s">
        <v>1042</v>
      </c>
      <c r="C24" s="38">
        <v>34</v>
      </c>
      <c r="D24" s="18" t="s">
        <v>66</v>
      </c>
      <c r="E24" s="24" t="s">
        <v>2346</v>
      </c>
      <c r="F24" s="110"/>
      <c r="G24" s="51">
        <v>103356</v>
      </c>
    </row>
    <row r="25" spans="1:7" x14ac:dyDescent="0.3">
      <c r="A25" s="41">
        <v>44988</v>
      </c>
      <c r="B25" s="22" t="s">
        <v>473</v>
      </c>
      <c r="C25" s="38" t="s">
        <v>579</v>
      </c>
      <c r="D25" s="18" t="s">
        <v>1121</v>
      </c>
      <c r="E25" s="24" t="s">
        <v>2347</v>
      </c>
      <c r="F25" s="110"/>
      <c r="G25" s="51">
        <v>13761.8</v>
      </c>
    </row>
    <row r="26" spans="1:7" x14ac:dyDescent="0.3">
      <c r="A26" s="41">
        <v>44988</v>
      </c>
      <c r="B26" s="21" t="s">
        <v>1135</v>
      </c>
      <c r="C26" s="36">
        <v>12735342</v>
      </c>
      <c r="D26" s="17" t="s">
        <v>433</v>
      </c>
      <c r="E26" s="30" t="s">
        <v>2348</v>
      </c>
      <c r="F26" s="44"/>
      <c r="G26" s="51">
        <v>55.31</v>
      </c>
    </row>
    <row r="27" spans="1:7" x14ac:dyDescent="0.3">
      <c r="A27" s="42">
        <v>44988</v>
      </c>
      <c r="B27" s="22" t="s">
        <v>103</v>
      </c>
      <c r="C27" s="18" t="s">
        <v>379</v>
      </c>
      <c r="D27" s="18" t="s">
        <v>65</v>
      </c>
      <c r="E27" s="24" t="s">
        <v>2338</v>
      </c>
      <c r="F27" s="110"/>
      <c r="G27" s="51">
        <v>387.34</v>
      </c>
    </row>
    <row r="28" spans="1:7" ht="24" x14ac:dyDescent="0.3">
      <c r="A28" s="41">
        <v>44988</v>
      </c>
      <c r="B28" s="23" t="s">
        <v>108</v>
      </c>
      <c r="C28" s="36" t="s">
        <v>2138</v>
      </c>
      <c r="D28" s="17" t="s">
        <v>67</v>
      </c>
      <c r="E28" s="30" t="s">
        <v>2349</v>
      </c>
      <c r="F28" s="44"/>
      <c r="G28" s="51">
        <v>963549.6</v>
      </c>
    </row>
    <row r="29" spans="1:7" x14ac:dyDescent="0.3">
      <c r="A29" s="41">
        <v>44988</v>
      </c>
      <c r="B29" s="21" t="s">
        <v>106</v>
      </c>
      <c r="C29" s="36">
        <v>686</v>
      </c>
      <c r="D29" s="17" t="s">
        <v>433</v>
      </c>
      <c r="E29" s="30" t="s">
        <v>2350</v>
      </c>
      <c r="F29" s="44"/>
      <c r="G29" s="51">
        <v>3746.79</v>
      </c>
    </row>
    <row r="30" spans="1:7" x14ac:dyDescent="0.3">
      <c r="A30" s="43">
        <v>44988</v>
      </c>
      <c r="B30" s="22" t="s">
        <v>110</v>
      </c>
      <c r="C30" s="18">
        <v>422475</v>
      </c>
      <c r="D30" s="18" t="s">
        <v>83</v>
      </c>
      <c r="E30" s="24" t="s">
        <v>2351</v>
      </c>
      <c r="F30" s="121"/>
      <c r="G30" s="51">
        <v>155.91</v>
      </c>
    </row>
    <row r="31" spans="1:7" x14ac:dyDescent="0.3">
      <c r="A31" s="43">
        <v>44988</v>
      </c>
      <c r="B31" s="22" t="s">
        <v>110</v>
      </c>
      <c r="C31" s="18">
        <v>422473</v>
      </c>
      <c r="D31" s="18" t="s">
        <v>83</v>
      </c>
      <c r="E31" s="24" t="s">
        <v>2351</v>
      </c>
      <c r="F31" s="121"/>
      <c r="G31" s="51">
        <v>779.53</v>
      </c>
    </row>
    <row r="32" spans="1:7" x14ac:dyDescent="0.3">
      <c r="A32" s="43">
        <v>44988</v>
      </c>
      <c r="B32" s="22" t="s">
        <v>110</v>
      </c>
      <c r="C32" s="18">
        <v>422419</v>
      </c>
      <c r="D32" s="18" t="s">
        <v>83</v>
      </c>
      <c r="E32" s="24" t="s">
        <v>2351</v>
      </c>
      <c r="F32" s="121"/>
      <c r="G32" s="51">
        <v>1013.39</v>
      </c>
    </row>
    <row r="33" spans="1:7" x14ac:dyDescent="0.3">
      <c r="A33" s="43">
        <v>44988</v>
      </c>
      <c r="B33" s="22" t="s">
        <v>110</v>
      </c>
      <c r="C33" s="18">
        <v>422329</v>
      </c>
      <c r="D33" s="18" t="s">
        <v>83</v>
      </c>
      <c r="E33" s="24" t="s">
        <v>2131</v>
      </c>
      <c r="F33" s="121"/>
      <c r="G33" s="51">
        <v>7605.38</v>
      </c>
    </row>
    <row r="34" spans="1:7" x14ac:dyDescent="0.3">
      <c r="A34" s="43">
        <v>44988</v>
      </c>
      <c r="B34" s="22" t="s">
        <v>105</v>
      </c>
      <c r="C34" s="38">
        <v>24560</v>
      </c>
      <c r="D34" s="18" t="s">
        <v>63</v>
      </c>
      <c r="E34" s="24" t="s">
        <v>2352</v>
      </c>
      <c r="F34" s="110"/>
      <c r="G34" s="51">
        <v>1200</v>
      </c>
    </row>
    <row r="35" spans="1:7" x14ac:dyDescent="0.3">
      <c r="A35" s="41">
        <v>44988</v>
      </c>
      <c r="B35" s="21" t="s">
        <v>138</v>
      </c>
      <c r="C35" s="36">
        <v>488</v>
      </c>
      <c r="D35" s="17" t="s">
        <v>78</v>
      </c>
      <c r="E35" s="30" t="s">
        <v>2353</v>
      </c>
      <c r="F35" s="44"/>
      <c r="G35" s="51">
        <v>400</v>
      </c>
    </row>
    <row r="36" spans="1:7" x14ac:dyDescent="0.3">
      <c r="A36" s="42">
        <v>44988</v>
      </c>
      <c r="B36" s="26" t="s">
        <v>172</v>
      </c>
      <c r="C36" s="100">
        <v>23584</v>
      </c>
      <c r="D36" s="18" t="s">
        <v>63</v>
      </c>
      <c r="E36" s="24" t="s">
        <v>1133</v>
      </c>
      <c r="F36" s="110"/>
      <c r="G36" s="51">
        <v>600</v>
      </c>
    </row>
    <row r="37" spans="1:7" ht="24" x14ac:dyDescent="0.3">
      <c r="A37" s="42">
        <v>44988</v>
      </c>
      <c r="B37" s="26" t="s">
        <v>172</v>
      </c>
      <c r="C37" s="100">
        <v>23583</v>
      </c>
      <c r="D37" s="18" t="s">
        <v>63</v>
      </c>
      <c r="E37" s="24" t="s">
        <v>1132</v>
      </c>
      <c r="F37" s="110"/>
      <c r="G37" s="51">
        <v>1490</v>
      </c>
    </row>
    <row r="38" spans="1:7" x14ac:dyDescent="0.3">
      <c r="A38" s="41">
        <v>44988</v>
      </c>
      <c r="B38" s="30" t="s">
        <v>2347</v>
      </c>
      <c r="C38" s="18" t="s">
        <v>2158</v>
      </c>
      <c r="D38" s="17" t="s">
        <v>76</v>
      </c>
      <c r="E38" s="30" t="s">
        <v>2159</v>
      </c>
      <c r="F38" s="112"/>
      <c r="G38" s="51">
        <v>21682.76</v>
      </c>
    </row>
    <row r="39" spans="1:7" x14ac:dyDescent="0.3">
      <c r="A39" s="42">
        <v>44988</v>
      </c>
      <c r="B39" s="26" t="s">
        <v>2354</v>
      </c>
      <c r="C39" s="100">
        <v>5898</v>
      </c>
      <c r="D39" s="18" t="s">
        <v>82</v>
      </c>
      <c r="E39" s="24" t="s">
        <v>521</v>
      </c>
      <c r="F39" s="110"/>
      <c r="G39" s="51">
        <v>599</v>
      </c>
    </row>
    <row r="40" spans="1:7" x14ac:dyDescent="0.3">
      <c r="A40" s="42">
        <v>44988</v>
      </c>
      <c r="B40" s="22" t="s">
        <v>103</v>
      </c>
      <c r="C40" s="18" t="s">
        <v>379</v>
      </c>
      <c r="D40" s="18" t="s">
        <v>65</v>
      </c>
      <c r="E40" s="24" t="s">
        <v>2338</v>
      </c>
      <c r="F40" s="110"/>
      <c r="G40" s="51">
        <v>13.379999999999999</v>
      </c>
    </row>
    <row r="41" spans="1:7" x14ac:dyDescent="0.3">
      <c r="A41" s="41">
        <v>44988</v>
      </c>
      <c r="B41" s="23" t="s">
        <v>108</v>
      </c>
      <c r="C41" s="36" t="s">
        <v>2355</v>
      </c>
      <c r="D41" s="17" t="s">
        <v>67</v>
      </c>
      <c r="E41" s="30" t="s">
        <v>2356</v>
      </c>
      <c r="F41" s="44"/>
      <c r="G41" s="51">
        <v>2182.48</v>
      </c>
    </row>
    <row r="42" spans="1:7" x14ac:dyDescent="0.3">
      <c r="A42" s="40">
        <v>44991</v>
      </c>
      <c r="B42" s="21" t="s">
        <v>103</v>
      </c>
      <c r="C42" s="40" t="s">
        <v>377</v>
      </c>
      <c r="D42" s="17" t="s">
        <v>62</v>
      </c>
      <c r="E42" s="30" t="s">
        <v>204</v>
      </c>
      <c r="F42" s="44">
        <v>230978.59</v>
      </c>
      <c r="G42" s="44"/>
    </row>
    <row r="43" spans="1:7" ht="24" x14ac:dyDescent="0.3">
      <c r="A43" s="43">
        <v>44991</v>
      </c>
      <c r="B43" s="26" t="s">
        <v>1272</v>
      </c>
      <c r="C43" s="18">
        <v>6974</v>
      </c>
      <c r="D43" s="18" t="s">
        <v>66</v>
      </c>
      <c r="E43" s="24" t="s">
        <v>2357</v>
      </c>
      <c r="F43" s="110"/>
      <c r="G43" s="51">
        <v>6095.66</v>
      </c>
    </row>
    <row r="44" spans="1:7" x14ac:dyDescent="0.3">
      <c r="A44" s="41">
        <v>44991</v>
      </c>
      <c r="B44" s="22" t="s">
        <v>175</v>
      </c>
      <c r="C44" s="18">
        <v>12669</v>
      </c>
      <c r="D44" s="18" t="s">
        <v>66</v>
      </c>
      <c r="E44" s="24" t="s">
        <v>2358</v>
      </c>
      <c r="F44" s="121"/>
      <c r="G44" s="51">
        <v>399.8</v>
      </c>
    </row>
    <row r="45" spans="1:7" x14ac:dyDescent="0.3">
      <c r="A45" s="41">
        <v>44991</v>
      </c>
      <c r="B45" s="21" t="s">
        <v>166</v>
      </c>
      <c r="C45" s="18">
        <v>1707</v>
      </c>
      <c r="D45" s="18" t="s">
        <v>81</v>
      </c>
      <c r="E45" s="24" t="s">
        <v>2359</v>
      </c>
      <c r="F45" s="112"/>
      <c r="G45" s="51">
        <v>1446</v>
      </c>
    </row>
    <row r="46" spans="1:7" x14ac:dyDescent="0.3">
      <c r="A46" s="42">
        <v>44991</v>
      </c>
      <c r="B46" s="22" t="s">
        <v>140</v>
      </c>
      <c r="C46" s="18">
        <v>24316</v>
      </c>
      <c r="D46" s="18" t="s">
        <v>81</v>
      </c>
      <c r="E46" s="24" t="s">
        <v>1953</v>
      </c>
      <c r="F46" s="110"/>
      <c r="G46" s="51">
        <v>888</v>
      </c>
    </row>
    <row r="47" spans="1:7" x14ac:dyDescent="0.3">
      <c r="A47" s="43">
        <v>44991</v>
      </c>
      <c r="B47" s="26" t="s">
        <v>1272</v>
      </c>
      <c r="C47" s="18">
        <v>6975</v>
      </c>
      <c r="D47" s="18" t="s">
        <v>66</v>
      </c>
      <c r="E47" s="24" t="s">
        <v>2360</v>
      </c>
      <c r="F47" s="110"/>
      <c r="G47" s="51">
        <v>7041.19</v>
      </c>
    </row>
    <row r="48" spans="1:7" x14ac:dyDescent="0.3">
      <c r="A48" s="43">
        <v>44991</v>
      </c>
      <c r="B48" s="22" t="s">
        <v>1127</v>
      </c>
      <c r="C48" s="18">
        <v>94</v>
      </c>
      <c r="D48" s="18" t="s">
        <v>66</v>
      </c>
      <c r="E48" s="24" t="s">
        <v>2361</v>
      </c>
      <c r="F48" s="112"/>
      <c r="G48" s="51">
        <v>2250</v>
      </c>
    </row>
    <row r="49" spans="1:7" x14ac:dyDescent="0.3">
      <c r="A49" s="42">
        <v>44991</v>
      </c>
      <c r="B49" s="22" t="s">
        <v>144</v>
      </c>
      <c r="C49" s="18">
        <v>69325</v>
      </c>
      <c r="D49" s="18" t="s">
        <v>66</v>
      </c>
      <c r="E49" s="24" t="s">
        <v>2080</v>
      </c>
      <c r="F49" s="121"/>
      <c r="G49" s="51">
        <v>1776</v>
      </c>
    </row>
    <row r="50" spans="1:7" x14ac:dyDescent="0.3">
      <c r="A50" s="43">
        <v>44991</v>
      </c>
      <c r="B50" s="22" t="s">
        <v>1294</v>
      </c>
      <c r="C50" s="18">
        <v>45616</v>
      </c>
      <c r="D50" s="18" t="s">
        <v>68</v>
      </c>
      <c r="E50" s="24" t="s">
        <v>2362</v>
      </c>
      <c r="F50" s="44"/>
      <c r="G50" s="51">
        <v>2254.5</v>
      </c>
    </row>
    <row r="51" spans="1:7" x14ac:dyDescent="0.3">
      <c r="A51" s="42">
        <v>44991</v>
      </c>
      <c r="B51" s="22" t="s">
        <v>103</v>
      </c>
      <c r="C51" s="18" t="s">
        <v>379</v>
      </c>
      <c r="D51" s="18" t="s">
        <v>65</v>
      </c>
      <c r="E51" s="24" t="s">
        <v>2338</v>
      </c>
      <c r="F51" s="110"/>
      <c r="G51" s="51">
        <v>5.35</v>
      </c>
    </row>
    <row r="52" spans="1:7" x14ac:dyDescent="0.3">
      <c r="A52" s="41">
        <v>44991</v>
      </c>
      <c r="B52" s="23" t="s">
        <v>108</v>
      </c>
      <c r="C52" s="36" t="s">
        <v>2355</v>
      </c>
      <c r="D52" s="17" t="s">
        <v>67</v>
      </c>
      <c r="E52" s="31" t="s">
        <v>2363</v>
      </c>
      <c r="F52" s="44"/>
      <c r="G52" s="51">
        <v>464.27</v>
      </c>
    </row>
    <row r="53" spans="1:7" x14ac:dyDescent="0.3">
      <c r="A53" s="41">
        <v>44991</v>
      </c>
      <c r="B53" s="23" t="s">
        <v>108</v>
      </c>
      <c r="C53" s="36" t="s">
        <v>2355</v>
      </c>
      <c r="D53" s="17" t="s">
        <v>67</v>
      </c>
      <c r="E53" s="31" t="s">
        <v>2364</v>
      </c>
      <c r="F53" s="44"/>
      <c r="G53" s="51">
        <v>464.27</v>
      </c>
    </row>
    <row r="54" spans="1:7" x14ac:dyDescent="0.3">
      <c r="A54" s="41">
        <v>44991</v>
      </c>
      <c r="B54" s="23" t="s">
        <v>108</v>
      </c>
      <c r="C54" s="36" t="s">
        <v>2355</v>
      </c>
      <c r="D54" s="17" t="s">
        <v>67</v>
      </c>
      <c r="E54" s="31" t="s">
        <v>2365</v>
      </c>
      <c r="F54" s="44"/>
      <c r="G54" s="51">
        <v>86.4</v>
      </c>
    </row>
    <row r="55" spans="1:7" x14ac:dyDescent="0.3">
      <c r="A55" s="40">
        <v>44991</v>
      </c>
      <c r="B55" s="22" t="s">
        <v>196</v>
      </c>
      <c r="C55" s="18">
        <v>1517</v>
      </c>
      <c r="D55" s="18" t="s">
        <v>66</v>
      </c>
      <c r="E55" s="24" t="s">
        <v>1907</v>
      </c>
      <c r="F55" s="110"/>
      <c r="G55" s="51">
        <v>4261.21</v>
      </c>
    </row>
    <row r="56" spans="1:7" x14ac:dyDescent="0.3">
      <c r="A56" s="41">
        <v>44991</v>
      </c>
      <c r="B56" s="23" t="s">
        <v>108</v>
      </c>
      <c r="C56" s="36" t="s">
        <v>2355</v>
      </c>
      <c r="D56" s="17" t="s">
        <v>67</v>
      </c>
      <c r="E56" s="31" t="s">
        <v>2366</v>
      </c>
      <c r="F56" s="44"/>
      <c r="G56" s="51">
        <v>278.31</v>
      </c>
    </row>
    <row r="57" spans="1:7" x14ac:dyDescent="0.3">
      <c r="A57" s="40">
        <v>44991</v>
      </c>
      <c r="B57" s="22" t="s">
        <v>196</v>
      </c>
      <c r="C57" s="18">
        <v>1523</v>
      </c>
      <c r="D57" s="18" t="s">
        <v>66</v>
      </c>
      <c r="E57" s="24" t="s">
        <v>1907</v>
      </c>
      <c r="F57" s="110"/>
      <c r="G57" s="51">
        <v>1657.6</v>
      </c>
    </row>
    <row r="58" spans="1:7" x14ac:dyDescent="0.3">
      <c r="A58" s="41">
        <v>44991</v>
      </c>
      <c r="B58" s="22" t="s">
        <v>1928</v>
      </c>
      <c r="C58" s="18">
        <v>194</v>
      </c>
      <c r="D58" s="18" t="s">
        <v>66</v>
      </c>
      <c r="E58" s="24" t="s">
        <v>1907</v>
      </c>
      <c r="F58" s="110"/>
      <c r="G58" s="51">
        <v>1273.79</v>
      </c>
    </row>
    <row r="59" spans="1:7" x14ac:dyDescent="0.3">
      <c r="A59" s="40">
        <v>44991</v>
      </c>
      <c r="B59" s="21" t="s">
        <v>105</v>
      </c>
      <c r="C59" s="36">
        <v>24854</v>
      </c>
      <c r="D59" s="17" t="s">
        <v>63</v>
      </c>
      <c r="E59" s="30" t="s">
        <v>2367</v>
      </c>
      <c r="F59" s="44"/>
      <c r="G59" s="46">
        <v>1200</v>
      </c>
    </row>
    <row r="60" spans="1:7" x14ac:dyDescent="0.3">
      <c r="A60" s="42">
        <v>44991</v>
      </c>
      <c r="B60" s="22" t="s">
        <v>1909</v>
      </c>
      <c r="C60" s="18">
        <v>46110</v>
      </c>
      <c r="D60" s="18" t="s">
        <v>66</v>
      </c>
      <c r="E60" s="24" t="s">
        <v>1295</v>
      </c>
      <c r="F60" s="121"/>
      <c r="G60" s="51">
        <v>247.42</v>
      </c>
    </row>
    <row r="61" spans="1:7" x14ac:dyDescent="0.3">
      <c r="A61" s="41">
        <v>44991</v>
      </c>
      <c r="B61" s="21" t="s">
        <v>120</v>
      </c>
      <c r="C61" s="36">
        <v>81</v>
      </c>
      <c r="D61" s="17" t="s">
        <v>74</v>
      </c>
      <c r="E61" s="30" t="s">
        <v>2368</v>
      </c>
      <c r="F61" s="44"/>
      <c r="G61" s="51">
        <v>11663.03</v>
      </c>
    </row>
    <row r="62" spans="1:7" x14ac:dyDescent="0.3">
      <c r="A62" s="41">
        <v>44991</v>
      </c>
      <c r="B62" s="21" t="s">
        <v>121</v>
      </c>
      <c r="C62" s="36">
        <v>59</v>
      </c>
      <c r="D62" s="17" t="s">
        <v>74</v>
      </c>
      <c r="E62" s="30" t="s">
        <v>2369</v>
      </c>
      <c r="F62" s="44"/>
      <c r="G62" s="51">
        <v>25000</v>
      </c>
    </row>
    <row r="63" spans="1:7" x14ac:dyDescent="0.3">
      <c r="A63" s="41">
        <v>44991</v>
      </c>
      <c r="B63" s="21" t="s">
        <v>962</v>
      </c>
      <c r="C63" s="36">
        <v>202300000000003</v>
      </c>
      <c r="D63" s="17" t="s">
        <v>74</v>
      </c>
      <c r="E63" s="30" t="s">
        <v>2370</v>
      </c>
      <c r="F63" s="44"/>
      <c r="G63" s="51">
        <v>15000</v>
      </c>
    </row>
    <row r="64" spans="1:7" x14ac:dyDescent="0.3">
      <c r="A64" s="41">
        <v>44991</v>
      </c>
      <c r="B64" s="22" t="s">
        <v>116</v>
      </c>
      <c r="C64" s="36">
        <v>77</v>
      </c>
      <c r="D64" s="17" t="s">
        <v>74</v>
      </c>
      <c r="E64" s="30" t="s">
        <v>2371</v>
      </c>
      <c r="F64" s="112"/>
      <c r="G64" s="51">
        <v>5000</v>
      </c>
    </row>
    <row r="65" spans="1:7" x14ac:dyDescent="0.3">
      <c r="A65" s="41">
        <v>44991</v>
      </c>
      <c r="B65" s="21" t="s">
        <v>1752</v>
      </c>
      <c r="C65" s="17">
        <v>6061746</v>
      </c>
      <c r="D65" s="17" t="s">
        <v>68</v>
      </c>
      <c r="E65" s="24" t="s">
        <v>1916</v>
      </c>
      <c r="F65" s="44"/>
      <c r="G65" s="51">
        <v>1256</v>
      </c>
    </row>
    <row r="66" spans="1:7" x14ac:dyDescent="0.3">
      <c r="A66" s="41">
        <v>44991</v>
      </c>
      <c r="B66" s="21" t="s">
        <v>117</v>
      </c>
      <c r="C66" s="36">
        <v>304</v>
      </c>
      <c r="D66" s="17" t="s">
        <v>74</v>
      </c>
      <c r="E66" s="30" t="s">
        <v>2372</v>
      </c>
      <c r="F66" s="44"/>
      <c r="G66" s="51">
        <v>8500</v>
      </c>
    </row>
    <row r="67" spans="1:7" x14ac:dyDescent="0.3">
      <c r="A67" s="40">
        <v>44991</v>
      </c>
      <c r="B67" s="22" t="s">
        <v>196</v>
      </c>
      <c r="C67" s="18">
        <v>1522</v>
      </c>
      <c r="D67" s="18" t="s">
        <v>66</v>
      </c>
      <c r="E67" s="24" t="s">
        <v>1907</v>
      </c>
      <c r="F67" s="110"/>
      <c r="G67" s="51">
        <v>498.9</v>
      </c>
    </row>
    <row r="68" spans="1:7" x14ac:dyDescent="0.3">
      <c r="A68" s="40">
        <v>44991</v>
      </c>
      <c r="B68" s="21" t="s">
        <v>126</v>
      </c>
      <c r="C68" s="36">
        <v>164</v>
      </c>
      <c r="D68" s="17" t="s">
        <v>78</v>
      </c>
      <c r="E68" s="30" t="s">
        <v>2373</v>
      </c>
      <c r="F68" s="112"/>
      <c r="G68" s="51">
        <v>10535</v>
      </c>
    </row>
    <row r="69" spans="1:7" x14ac:dyDescent="0.3">
      <c r="A69" s="40">
        <v>44991</v>
      </c>
      <c r="B69" s="23" t="s">
        <v>656</v>
      </c>
      <c r="C69" s="36">
        <v>202200000000749</v>
      </c>
      <c r="D69" s="17" t="s">
        <v>71</v>
      </c>
      <c r="E69" s="30" t="s">
        <v>2374</v>
      </c>
      <c r="F69" s="44"/>
      <c r="G69" s="51">
        <v>9713.4699999999993</v>
      </c>
    </row>
    <row r="70" spans="1:7" x14ac:dyDescent="0.3">
      <c r="A70" s="42">
        <v>44991</v>
      </c>
      <c r="B70" s="22" t="s">
        <v>164</v>
      </c>
      <c r="C70" s="36">
        <v>202200000000234</v>
      </c>
      <c r="D70" s="18" t="s">
        <v>86</v>
      </c>
      <c r="E70" s="24" t="s">
        <v>2375</v>
      </c>
      <c r="F70" s="110"/>
      <c r="G70" s="51">
        <v>36421.31</v>
      </c>
    </row>
    <row r="71" spans="1:7" x14ac:dyDescent="0.3">
      <c r="A71" s="41">
        <v>44991</v>
      </c>
      <c r="B71" s="21" t="s">
        <v>118</v>
      </c>
      <c r="C71" s="36">
        <v>1379</v>
      </c>
      <c r="D71" s="17" t="s">
        <v>75</v>
      </c>
      <c r="E71" s="30" t="s">
        <v>2376</v>
      </c>
      <c r="F71" s="112"/>
      <c r="G71" s="51">
        <v>16227.55</v>
      </c>
    </row>
    <row r="72" spans="1:7" x14ac:dyDescent="0.3">
      <c r="A72" s="41">
        <v>44991</v>
      </c>
      <c r="B72" s="23" t="s">
        <v>108</v>
      </c>
      <c r="C72" s="36" t="s">
        <v>2355</v>
      </c>
      <c r="D72" s="17" t="s">
        <v>67</v>
      </c>
      <c r="E72" s="30" t="s">
        <v>2377</v>
      </c>
      <c r="F72" s="44"/>
      <c r="G72" s="51">
        <v>1060.6400000000001</v>
      </c>
    </row>
    <row r="73" spans="1:7" x14ac:dyDescent="0.3">
      <c r="A73" s="41">
        <v>44991</v>
      </c>
      <c r="B73" s="21" t="s">
        <v>130</v>
      </c>
      <c r="C73" s="36">
        <v>1900</v>
      </c>
      <c r="D73" s="17" t="s">
        <v>80</v>
      </c>
      <c r="E73" s="30" t="s">
        <v>2378</v>
      </c>
      <c r="F73" s="44"/>
      <c r="G73" s="51">
        <v>14000</v>
      </c>
    </row>
    <row r="74" spans="1:7" x14ac:dyDescent="0.3">
      <c r="A74" s="41">
        <v>44991</v>
      </c>
      <c r="B74" s="21" t="s">
        <v>111</v>
      </c>
      <c r="C74" s="36">
        <v>133</v>
      </c>
      <c r="D74" s="17" t="s">
        <v>70</v>
      </c>
      <c r="E74" s="30" t="s">
        <v>2379</v>
      </c>
      <c r="F74" s="44"/>
      <c r="G74" s="51">
        <v>270</v>
      </c>
    </row>
    <row r="75" spans="1:7" x14ac:dyDescent="0.3">
      <c r="A75" s="41">
        <v>44991</v>
      </c>
      <c r="B75" s="21" t="s">
        <v>111</v>
      </c>
      <c r="C75" s="36">
        <v>839</v>
      </c>
      <c r="D75" s="17" t="s">
        <v>71</v>
      </c>
      <c r="E75" s="30" t="s">
        <v>2380</v>
      </c>
      <c r="F75" s="44"/>
      <c r="G75" s="51">
        <v>14077.5</v>
      </c>
    </row>
    <row r="76" spans="1:7" x14ac:dyDescent="0.3">
      <c r="A76" s="41">
        <v>44991</v>
      </c>
      <c r="B76" s="21" t="s">
        <v>111</v>
      </c>
      <c r="C76" s="36">
        <v>132</v>
      </c>
      <c r="D76" s="17" t="s">
        <v>70</v>
      </c>
      <c r="E76" s="30" t="s">
        <v>2381</v>
      </c>
      <c r="F76" s="44"/>
      <c r="G76" s="51">
        <v>11000</v>
      </c>
    </row>
    <row r="77" spans="1:7" x14ac:dyDescent="0.3">
      <c r="A77" s="41">
        <v>44991</v>
      </c>
      <c r="B77" s="21" t="s">
        <v>111</v>
      </c>
      <c r="C77" s="36">
        <v>134</v>
      </c>
      <c r="D77" s="17" t="s">
        <v>70</v>
      </c>
      <c r="E77" s="30" t="s">
        <v>2382</v>
      </c>
      <c r="F77" s="44"/>
      <c r="G77" s="51">
        <v>3500</v>
      </c>
    </row>
    <row r="78" spans="1:7" x14ac:dyDescent="0.3">
      <c r="A78" s="41">
        <v>44991</v>
      </c>
      <c r="B78" s="21" t="s">
        <v>111</v>
      </c>
      <c r="C78" s="36">
        <v>117</v>
      </c>
      <c r="D78" s="17" t="s">
        <v>70</v>
      </c>
      <c r="E78" s="30" t="s">
        <v>2383</v>
      </c>
      <c r="F78" s="44"/>
      <c r="G78" s="51">
        <v>11000</v>
      </c>
    </row>
    <row r="79" spans="1:7" x14ac:dyDescent="0.3">
      <c r="A79" s="41">
        <v>44991</v>
      </c>
      <c r="B79" s="21" t="s">
        <v>111</v>
      </c>
      <c r="C79" s="36">
        <v>119</v>
      </c>
      <c r="D79" s="17" t="s">
        <v>70</v>
      </c>
      <c r="E79" s="30" t="s">
        <v>2384</v>
      </c>
      <c r="F79" s="44"/>
      <c r="G79" s="51">
        <v>3500</v>
      </c>
    </row>
    <row r="80" spans="1:7" x14ac:dyDescent="0.3">
      <c r="A80" s="42">
        <v>44991</v>
      </c>
      <c r="B80" s="22" t="s">
        <v>1391</v>
      </c>
      <c r="C80" s="18">
        <v>11247</v>
      </c>
      <c r="D80" s="65" t="s">
        <v>66</v>
      </c>
      <c r="E80" s="24" t="s">
        <v>2385</v>
      </c>
      <c r="F80" s="110"/>
      <c r="G80" s="51">
        <v>223.3</v>
      </c>
    </row>
    <row r="81" spans="1:7" x14ac:dyDescent="0.3">
      <c r="A81" s="42">
        <v>44991</v>
      </c>
      <c r="B81" s="22" t="s">
        <v>103</v>
      </c>
      <c r="C81" s="18" t="s">
        <v>379</v>
      </c>
      <c r="D81" s="18" t="s">
        <v>65</v>
      </c>
      <c r="E81" s="24" t="s">
        <v>217</v>
      </c>
      <c r="F81" s="110"/>
      <c r="G81" s="51">
        <v>44.6</v>
      </c>
    </row>
    <row r="82" spans="1:7" x14ac:dyDescent="0.3">
      <c r="A82" s="41">
        <v>44991</v>
      </c>
      <c r="B82" s="21" t="s">
        <v>869</v>
      </c>
      <c r="C82" s="36">
        <v>2000689255227</v>
      </c>
      <c r="D82" s="17" t="s">
        <v>72</v>
      </c>
      <c r="E82" s="30" t="s">
        <v>2386</v>
      </c>
      <c r="F82" s="44"/>
      <c r="G82" s="51">
        <v>397.52</v>
      </c>
    </row>
    <row r="83" spans="1:7" x14ac:dyDescent="0.3">
      <c r="A83" s="40">
        <v>44992</v>
      </c>
      <c r="B83" s="21" t="s">
        <v>103</v>
      </c>
      <c r="C83" s="40" t="s">
        <v>377</v>
      </c>
      <c r="D83" s="17" t="s">
        <v>62</v>
      </c>
      <c r="E83" s="30" t="s">
        <v>204</v>
      </c>
      <c r="F83" s="44">
        <v>855073.37</v>
      </c>
      <c r="G83" s="44"/>
    </row>
    <row r="84" spans="1:7" x14ac:dyDescent="0.3">
      <c r="A84" s="40">
        <v>44992</v>
      </c>
      <c r="B84" s="21" t="s">
        <v>113</v>
      </c>
      <c r="C84" s="36">
        <v>248640</v>
      </c>
      <c r="D84" s="17" t="s">
        <v>72</v>
      </c>
      <c r="E84" s="30" t="s">
        <v>2387</v>
      </c>
      <c r="F84" s="44"/>
      <c r="G84" s="46">
        <v>326</v>
      </c>
    </row>
    <row r="85" spans="1:7" x14ac:dyDescent="0.3">
      <c r="A85" s="40">
        <v>44992</v>
      </c>
      <c r="B85" s="21" t="s">
        <v>124</v>
      </c>
      <c r="C85" s="36">
        <v>202300000000021</v>
      </c>
      <c r="D85" s="17" t="s">
        <v>686</v>
      </c>
      <c r="E85" s="30" t="s">
        <v>2388</v>
      </c>
      <c r="F85" s="112"/>
      <c r="G85" s="46">
        <v>56310</v>
      </c>
    </row>
    <row r="86" spans="1:7" x14ac:dyDescent="0.3">
      <c r="A86" s="42">
        <v>44992</v>
      </c>
      <c r="B86" s="21" t="s">
        <v>426</v>
      </c>
      <c r="C86" s="18">
        <v>10778</v>
      </c>
      <c r="D86" s="18" t="s">
        <v>66</v>
      </c>
      <c r="E86" s="24" t="s">
        <v>1920</v>
      </c>
      <c r="F86" s="110"/>
      <c r="G86" s="46">
        <v>574.95000000000005</v>
      </c>
    </row>
    <row r="87" spans="1:7" x14ac:dyDescent="0.3">
      <c r="A87" s="41">
        <v>44992</v>
      </c>
      <c r="B87" s="21" t="s">
        <v>138</v>
      </c>
      <c r="C87" s="36">
        <v>491</v>
      </c>
      <c r="D87" s="17" t="s">
        <v>78</v>
      </c>
      <c r="E87" s="30" t="s">
        <v>2353</v>
      </c>
      <c r="F87" s="44"/>
      <c r="G87" s="46">
        <v>880</v>
      </c>
    </row>
    <row r="88" spans="1:7" x14ac:dyDescent="0.3">
      <c r="A88" s="42">
        <v>44992</v>
      </c>
      <c r="B88" s="22" t="s">
        <v>504</v>
      </c>
      <c r="C88" s="129" t="s">
        <v>2389</v>
      </c>
      <c r="D88" s="18" t="s">
        <v>63</v>
      </c>
      <c r="E88" s="24" t="s">
        <v>2390</v>
      </c>
      <c r="F88" s="112"/>
      <c r="G88" s="46">
        <v>1330</v>
      </c>
    </row>
    <row r="89" spans="1:7" x14ac:dyDescent="0.3">
      <c r="A89" s="40">
        <v>44992</v>
      </c>
      <c r="B89" s="21" t="s">
        <v>124</v>
      </c>
      <c r="C89" s="36">
        <v>202300000000019</v>
      </c>
      <c r="D89" s="17" t="s">
        <v>74</v>
      </c>
      <c r="E89" s="30" t="s">
        <v>2391</v>
      </c>
      <c r="F89" s="112"/>
      <c r="G89" s="46">
        <v>150918.38</v>
      </c>
    </row>
    <row r="90" spans="1:7" x14ac:dyDescent="0.3">
      <c r="A90" s="42">
        <v>44992</v>
      </c>
      <c r="B90" s="21" t="s">
        <v>426</v>
      </c>
      <c r="C90" s="18">
        <v>10775</v>
      </c>
      <c r="D90" s="18" t="s">
        <v>66</v>
      </c>
      <c r="E90" s="24" t="s">
        <v>1920</v>
      </c>
      <c r="F90" s="110"/>
      <c r="G90" s="46">
        <v>1248.7</v>
      </c>
    </row>
    <row r="91" spans="1:7" x14ac:dyDescent="0.3">
      <c r="A91" s="41">
        <v>44992</v>
      </c>
      <c r="B91" s="115" t="s">
        <v>190</v>
      </c>
      <c r="C91" s="36">
        <v>181</v>
      </c>
      <c r="D91" s="19" t="s">
        <v>74</v>
      </c>
      <c r="E91" s="34" t="s">
        <v>2392</v>
      </c>
      <c r="F91" s="116"/>
      <c r="G91" s="46">
        <v>6000</v>
      </c>
    </row>
    <row r="92" spans="1:7" x14ac:dyDescent="0.3">
      <c r="A92" s="41">
        <v>44992</v>
      </c>
      <c r="B92" s="22" t="s">
        <v>107</v>
      </c>
      <c r="C92" s="38">
        <v>4904</v>
      </c>
      <c r="D92" s="18" t="s">
        <v>91</v>
      </c>
      <c r="E92" s="24" t="s">
        <v>2393</v>
      </c>
      <c r="F92" s="110"/>
      <c r="G92" s="114">
        <v>1129.5</v>
      </c>
    </row>
    <row r="93" spans="1:7" x14ac:dyDescent="0.3">
      <c r="A93" s="41">
        <v>44992</v>
      </c>
      <c r="B93" s="22" t="s">
        <v>107</v>
      </c>
      <c r="C93" s="38">
        <v>4898</v>
      </c>
      <c r="D93" s="18" t="s">
        <v>66</v>
      </c>
      <c r="E93" s="24" t="s">
        <v>1920</v>
      </c>
      <c r="F93" s="110"/>
      <c r="G93" s="114">
        <v>7154.96</v>
      </c>
    </row>
    <row r="94" spans="1:7" x14ac:dyDescent="0.3">
      <c r="A94" s="41">
        <v>44992</v>
      </c>
      <c r="B94" s="22" t="s">
        <v>107</v>
      </c>
      <c r="C94" s="38">
        <v>4903</v>
      </c>
      <c r="D94" s="18" t="s">
        <v>66</v>
      </c>
      <c r="E94" s="24" t="s">
        <v>1920</v>
      </c>
      <c r="F94" s="110"/>
      <c r="G94" s="114">
        <v>4192.8</v>
      </c>
    </row>
    <row r="95" spans="1:7" x14ac:dyDescent="0.3">
      <c r="A95" s="41">
        <v>44992</v>
      </c>
      <c r="B95" s="22" t="s">
        <v>107</v>
      </c>
      <c r="C95" s="38">
        <v>4902</v>
      </c>
      <c r="D95" s="18" t="s">
        <v>66</v>
      </c>
      <c r="E95" s="24" t="s">
        <v>1920</v>
      </c>
      <c r="F95" s="110"/>
      <c r="G95" s="114">
        <v>9582.24</v>
      </c>
    </row>
    <row r="96" spans="1:7" x14ac:dyDescent="0.3">
      <c r="A96" s="41">
        <v>44992</v>
      </c>
      <c r="B96" s="22" t="s">
        <v>107</v>
      </c>
      <c r="C96" s="38">
        <v>4901</v>
      </c>
      <c r="D96" s="18" t="s">
        <v>82</v>
      </c>
      <c r="E96" s="24" t="s">
        <v>1918</v>
      </c>
      <c r="F96" s="110"/>
      <c r="G96" s="114">
        <v>16031.6</v>
      </c>
    </row>
    <row r="97" spans="1:7" x14ac:dyDescent="0.3">
      <c r="A97" s="41">
        <v>44992</v>
      </c>
      <c r="B97" s="22" t="s">
        <v>107</v>
      </c>
      <c r="C97" s="38">
        <v>4905</v>
      </c>
      <c r="D97" s="18" t="s">
        <v>91</v>
      </c>
      <c r="E97" s="24" t="s">
        <v>2394</v>
      </c>
      <c r="F97" s="110"/>
      <c r="G97" s="114">
        <v>4899.78</v>
      </c>
    </row>
    <row r="98" spans="1:7" x14ac:dyDescent="0.3">
      <c r="A98" s="41">
        <v>44992</v>
      </c>
      <c r="B98" s="22" t="s">
        <v>107</v>
      </c>
      <c r="C98" s="38">
        <v>4934</v>
      </c>
      <c r="D98" s="18" t="s">
        <v>66</v>
      </c>
      <c r="E98" s="24" t="s">
        <v>1920</v>
      </c>
      <c r="F98" s="110"/>
      <c r="G98" s="114">
        <v>22361.599999999999</v>
      </c>
    </row>
    <row r="99" spans="1:7" x14ac:dyDescent="0.3">
      <c r="A99" s="41">
        <v>44992</v>
      </c>
      <c r="B99" s="22" t="s">
        <v>107</v>
      </c>
      <c r="C99" s="38">
        <v>4933</v>
      </c>
      <c r="D99" s="18" t="s">
        <v>66</v>
      </c>
      <c r="E99" s="24" t="s">
        <v>1920</v>
      </c>
      <c r="F99" s="110"/>
      <c r="G99" s="114">
        <v>2296</v>
      </c>
    </row>
    <row r="100" spans="1:7" x14ac:dyDescent="0.3">
      <c r="A100" s="41">
        <v>44992</v>
      </c>
      <c r="B100" s="22" t="s">
        <v>107</v>
      </c>
      <c r="C100" s="38">
        <v>4931</v>
      </c>
      <c r="D100" s="18" t="s">
        <v>66</v>
      </c>
      <c r="E100" s="24" t="s">
        <v>1920</v>
      </c>
      <c r="F100" s="110"/>
      <c r="G100" s="114">
        <v>297.5</v>
      </c>
    </row>
    <row r="101" spans="1:7" x14ac:dyDescent="0.3">
      <c r="A101" s="42">
        <v>44992</v>
      </c>
      <c r="B101" s="22" t="s">
        <v>103</v>
      </c>
      <c r="C101" s="18" t="s">
        <v>379</v>
      </c>
      <c r="D101" s="18" t="s">
        <v>65</v>
      </c>
      <c r="E101" s="24" t="s">
        <v>422</v>
      </c>
      <c r="F101" s="110"/>
      <c r="G101" s="51">
        <v>2.5</v>
      </c>
    </row>
    <row r="102" spans="1:7" x14ac:dyDescent="0.3">
      <c r="A102" s="41">
        <v>44992</v>
      </c>
      <c r="B102" s="21" t="s">
        <v>127</v>
      </c>
      <c r="C102" s="36" t="s">
        <v>383</v>
      </c>
      <c r="D102" s="17" t="s">
        <v>79</v>
      </c>
      <c r="E102" s="30" t="s">
        <v>2395</v>
      </c>
      <c r="F102" s="44"/>
      <c r="G102" s="46">
        <v>257.95999999999998</v>
      </c>
    </row>
    <row r="103" spans="1:7" x14ac:dyDescent="0.3">
      <c r="A103" s="41">
        <v>44992</v>
      </c>
      <c r="B103" s="21" t="s">
        <v>127</v>
      </c>
      <c r="C103" s="36" t="s">
        <v>383</v>
      </c>
      <c r="D103" s="17" t="s">
        <v>79</v>
      </c>
      <c r="E103" s="30" t="s">
        <v>2396</v>
      </c>
      <c r="F103" s="44"/>
      <c r="G103" s="46">
        <v>119131.08</v>
      </c>
    </row>
    <row r="104" spans="1:7" x14ac:dyDescent="0.3">
      <c r="A104" s="41">
        <v>44992</v>
      </c>
      <c r="B104" s="21" t="s">
        <v>129</v>
      </c>
      <c r="C104" s="36">
        <v>1182</v>
      </c>
      <c r="D104" s="17" t="s">
        <v>686</v>
      </c>
      <c r="E104" s="30" t="s">
        <v>2397</v>
      </c>
      <c r="F104" s="44"/>
      <c r="G104" s="46">
        <v>59000</v>
      </c>
    </row>
    <row r="105" spans="1:7" x14ac:dyDescent="0.3">
      <c r="A105" s="41">
        <v>44992</v>
      </c>
      <c r="B105" s="21" t="s">
        <v>398</v>
      </c>
      <c r="C105" s="36">
        <v>202300000000009</v>
      </c>
      <c r="D105" s="17" t="s">
        <v>392</v>
      </c>
      <c r="E105" s="30" t="s">
        <v>2398</v>
      </c>
      <c r="F105" s="112"/>
      <c r="G105" s="46">
        <v>167857.07</v>
      </c>
    </row>
    <row r="106" spans="1:7" x14ac:dyDescent="0.3">
      <c r="A106" s="41">
        <v>44992</v>
      </c>
      <c r="B106" s="21" t="s">
        <v>398</v>
      </c>
      <c r="C106" s="36">
        <v>202300000000010</v>
      </c>
      <c r="D106" s="17" t="s">
        <v>95</v>
      </c>
      <c r="E106" s="30" t="s">
        <v>2399</v>
      </c>
      <c r="F106" s="112"/>
      <c r="G106" s="46">
        <v>190238.02</v>
      </c>
    </row>
    <row r="107" spans="1:7" x14ac:dyDescent="0.3">
      <c r="A107" s="41">
        <v>44992</v>
      </c>
      <c r="B107" s="21" t="s">
        <v>398</v>
      </c>
      <c r="C107" s="36">
        <v>202300000000012</v>
      </c>
      <c r="D107" s="17" t="s">
        <v>392</v>
      </c>
      <c r="E107" s="30" t="s">
        <v>2400</v>
      </c>
      <c r="F107" s="112"/>
      <c r="G107" s="46">
        <v>8728.0499999999993</v>
      </c>
    </row>
    <row r="108" spans="1:7" x14ac:dyDescent="0.3">
      <c r="A108" s="41">
        <v>44992</v>
      </c>
      <c r="B108" s="21" t="s">
        <v>398</v>
      </c>
      <c r="C108" s="36">
        <v>202300000000011</v>
      </c>
      <c r="D108" s="17" t="s">
        <v>392</v>
      </c>
      <c r="E108" s="30" t="s">
        <v>2401</v>
      </c>
      <c r="F108" s="112"/>
      <c r="G108" s="46">
        <v>11199.54</v>
      </c>
    </row>
    <row r="109" spans="1:7" x14ac:dyDescent="0.3">
      <c r="A109" s="43">
        <v>44992</v>
      </c>
      <c r="B109" s="22" t="s">
        <v>110</v>
      </c>
      <c r="C109" s="18">
        <v>422561</v>
      </c>
      <c r="D109" s="18" t="s">
        <v>83</v>
      </c>
      <c r="E109" s="24" t="s">
        <v>2131</v>
      </c>
      <c r="F109" s="121"/>
      <c r="G109" s="46">
        <v>467.72</v>
      </c>
    </row>
    <row r="110" spans="1:7" x14ac:dyDescent="0.3">
      <c r="A110" s="43">
        <v>44992</v>
      </c>
      <c r="B110" s="22" t="s">
        <v>110</v>
      </c>
      <c r="C110" s="18">
        <v>422563</v>
      </c>
      <c r="D110" s="18" t="s">
        <v>83</v>
      </c>
      <c r="E110" s="24" t="s">
        <v>2131</v>
      </c>
      <c r="F110" s="121"/>
      <c r="G110" s="46">
        <v>701.58</v>
      </c>
    </row>
    <row r="111" spans="1:7" x14ac:dyDescent="0.3">
      <c r="A111" s="41">
        <v>44992</v>
      </c>
      <c r="B111" s="22" t="s">
        <v>135</v>
      </c>
      <c r="C111" s="18">
        <v>3003</v>
      </c>
      <c r="D111" s="18" t="s">
        <v>82</v>
      </c>
      <c r="E111" s="24" t="s">
        <v>1918</v>
      </c>
      <c r="F111" s="110"/>
      <c r="G111" s="114">
        <v>590</v>
      </c>
    </row>
    <row r="112" spans="1:7" x14ac:dyDescent="0.3">
      <c r="A112" s="41">
        <v>44992</v>
      </c>
      <c r="B112" s="22" t="s">
        <v>135</v>
      </c>
      <c r="C112" s="18">
        <v>3045</v>
      </c>
      <c r="D112" s="18" t="s">
        <v>66</v>
      </c>
      <c r="E112" s="24" t="s">
        <v>1907</v>
      </c>
      <c r="F112" s="110"/>
      <c r="G112" s="114">
        <v>858</v>
      </c>
    </row>
    <row r="113" spans="1:7" x14ac:dyDescent="0.3">
      <c r="A113" s="41">
        <v>44992</v>
      </c>
      <c r="B113" s="22" t="s">
        <v>135</v>
      </c>
      <c r="C113" s="18">
        <v>3048</v>
      </c>
      <c r="D113" s="18" t="s">
        <v>82</v>
      </c>
      <c r="E113" s="24" t="s">
        <v>1918</v>
      </c>
      <c r="F113" s="110"/>
      <c r="G113" s="114">
        <v>990</v>
      </c>
    </row>
    <row r="114" spans="1:7" x14ac:dyDescent="0.3">
      <c r="A114" s="41">
        <v>44992</v>
      </c>
      <c r="B114" s="22" t="s">
        <v>135</v>
      </c>
      <c r="C114" s="18">
        <v>3042</v>
      </c>
      <c r="D114" s="18" t="s">
        <v>82</v>
      </c>
      <c r="E114" s="24" t="s">
        <v>1918</v>
      </c>
      <c r="F114" s="110"/>
      <c r="G114" s="114">
        <v>9080</v>
      </c>
    </row>
    <row r="115" spans="1:7" x14ac:dyDescent="0.3">
      <c r="A115" s="41">
        <v>44992</v>
      </c>
      <c r="B115" s="22" t="s">
        <v>135</v>
      </c>
      <c r="C115" s="18">
        <v>3057</v>
      </c>
      <c r="D115" s="18" t="s">
        <v>66</v>
      </c>
      <c r="E115" s="24" t="s">
        <v>1907</v>
      </c>
      <c r="F115" s="110"/>
      <c r="G115" s="114">
        <v>420</v>
      </c>
    </row>
    <row r="116" spans="1:7" x14ac:dyDescent="0.3">
      <c r="A116" s="42">
        <v>44992</v>
      </c>
      <c r="B116" s="22" t="s">
        <v>103</v>
      </c>
      <c r="C116" s="18" t="s">
        <v>379</v>
      </c>
      <c r="D116" s="18" t="s">
        <v>65</v>
      </c>
      <c r="E116" s="24" t="s">
        <v>217</v>
      </c>
      <c r="F116" s="110"/>
      <c r="G116" s="51">
        <v>17.84</v>
      </c>
    </row>
    <row r="117" spans="1:7" x14ac:dyDescent="0.3">
      <c r="A117" s="40">
        <v>44993</v>
      </c>
      <c r="B117" s="21" t="s">
        <v>103</v>
      </c>
      <c r="C117" s="40" t="s">
        <v>377</v>
      </c>
      <c r="D117" s="17" t="s">
        <v>62</v>
      </c>
      <c r="E117" s="30" t="s">
        <v>204</v>
      </c>
      <c r="F117" s="44">
        <v>293812.84999999998</v>
      </c>
      <c r="G117" s="44"/>
    </row>
    <row r="118" spans="1:7" x14ac:dyDescent="0.3">
      <c r="A118" s="43">
        <v>44993</v>
      </c>
      <c r="B118" s="22" t="s">
        <v>110</v>
      </c>
      <c r="C118" s="18">
        <v>420269</v>
      </c>
      <c r="D118" s="18" t="s">
        <v>83</v>
      </c>
      <c r="E118" s="24" t="s">
        <v>2131</v>
      </c>
      <c r="F118" s="121"/>
      <c r="G118" s="46">
        <v>63.72</v>
      </c>
    </row>
    <row r="119" spans="1:7" x14ac:dyDescent="0.3">
      <c r="A119" s="43">
        <v>44993</v>
      </c>
      <c r="B119" s="22" t="s">
        <v>146</v>
      </c>
      <c r="C119" s="18">
        <v>13657</v>
      </c>
      <c r="D119" s="18" t="s">
        <v>82</v>
      </c>
      <c r="E119" s="24" t="s">
        <v>2249</v>
      </c>
      <c r="F119" s="110"/>
      <c r="G119" s="46">
        <v>864</v>
      </c>
    </row>
    <row r="120" spans="1:7" x14ac:dyDescent="0.3">
      <c r="A120" s="42">
        <v>44993</v>
      </c>
      <c r="B120" s="22" t="s">
        <v>179</v>
      </c>
      <c r="C120" s="38">
        <v>185453</v>
      </c>
      <c r="D120" s="18" t="s">
        <v>81</v>
      </c>
      <c r="E120" s="24" t="s">
        <v>2182</v>
      </c>
      <c r="F120" s="110"/>
      <c r="G120" s="46">
        <v>353.08</v>
      </c>
    </row>
    <row r="121" spans="1:7" ht="24" x14ac:dyDescent="0.3">
      <c r="A121" s="40">
        <v>44993</v>
      </c>
      <c r="B121" s="21" t="s">
        <v>124</v>
      </c>
      <c r="C121" s="36">
        <v>202300000000020</v>
      </c>
      <c r="D121" s="17" t="s">
        <v>74</v>
      </c>
      <c r="E121" s="30" t="s">
        <v>2402</v>
      </c>
      <c r="F121" s="112"/>
      <c r="G121" s="46">
        <v>284678.07</v>
      </c>
    </row>
    <row r="122" spans="1:7" x14ac:dyDescent="0.3">
      <c r="A122" s="41">
        <v>44993</v>
      </c>
      <c r="B122" s="23" t="s">
        <v>157</v>
      </c>
      <c r="C122" s="36" t="s">
        <v>903</v>
      </c>
      <c r="D122" s="17" t="s">
        <v>85</v>
      </c>
      <c r="E122" s="34" t="s">
        <v>2339</v>
      </c>
      <c r="F122" s="44"/>
      <c r="G122" s="46">
        <v>2979.83</v>
      </c>
    </row>
    <row r="123" spans="1:7" x14ac:dyDescent="0.3">
      <c r="A123" s="42">
        <v>44993</v>
      </c>
      <c r="B123" s="22" t="s">
        <v>1912</v>
      </c>
      <c r="C123" s="18">
        <v>435</v>
      </c>
      <c r="D123" s="18" t="s">
        <v>82</v>
      </c>
      <c r="E123" s="24" t="s">
        <v>1913</v>
      </c>
      <c r="F123" s="110"/>
      <c r="G123" s="46">
        <v>649.1</v>
      </c>
    </row>
    <row r="124" spans="1:7" x14ac:dyDescent="0.3">
      <c r="A124" s="41">
        <v>44993</v>
      </c>
      <c r="B124" s="22" t="s">
        <v>107</v>
      </c>
      <c r="C124" s="38">
        <v>4953</v>
      </c>
      <c r="D124" s="18" t="s">
        <v>66</v>
      </c>
      <c r="E124" s="24" t="s">
        <v>1920</v>
      </c>
      <c r="F124" s="110"/>
      <c r="G124" s="46">
        <v>2942.75</v>
      </c>
    </row>
    <row r="125" spans="1:7" x14ac:dyDescent="0.3">
      <c r="A125" s="40">
        <v>44993</v>
      </c>
      <c r="B125" s="21" t="s">
        <v>152</v>
      </c>
      <c r="C125" s="36" t="s">
        <v>384</v>
      </c>
      <c r="D125" s="17" t="s">
        <v>63</v>
      </c>
      <c r="E125" s="30" t="s">
        <v>2403</v>
      </c>
      <c r="F125" s="44"/>
      <c r="G125" s="46">
        <v>1273.3800000000001</v>
      </c>
    </row>
    <row r="126" spans="1:7" x14ac:dyDescent="0.3">
      <c r="A126" s="42">
        <v>44993</v>
      </c>
      <c r="B126" s="22" t="s">
        <v>103</v>
      </c>
      <c r="C126" s="18" t="s">
        <v>379</v>
      </c>
      <c r="D126" s="18" t="s">
        <v>65</v>
      </c>
      <c r="E126" s="24" t="s">
        <v>217</v>
      </c>
      <c r="F126" s="110"/>
      <c r="G126" s="51">
        <v>8.92</v>
      </c>
    </row>
    <row r="127" spans="1:7" x14ac:dyDescent="0.3">
      <c r="A127" s="40">
        <v>44994</v>
      </c>
      <c r="B127" s="21" t="s">
        <v>103</v>
      </c>
      <c r="C127" s="40" t="s">
        <v>377</v>
      </c>
      <c r="D127" s="17" t="s">
        <v>62</v>
      </c>
      <c r="E127" s="30" t="s">
        <v>204</v>
      </c>
      <c r="F127" s="44">
        <v>100</v>
      </c>
      <c r="G127" s="44"/>
    </row>
    <row r="128" spans="1:7" x14ac:dyDescent="0.3">
      <c r="A128" s="40">
        <v>44994</v>
      </c>
      <c r="B128" s="21" t="s">
        <v>103</v>
      </c>
      <c r="C128" s="40" t="s">
        <v>377</v>
      </c>
      <c r="D128" s="17" t="s">
        <v>629</v>
      </c>
      <c r="E128" s="30" t="s">
        <v>890</v>
      </c>
      <c r="F128" s="44">
        <v>669.9</v>
      </c>
      <c r="G128" s="44"/>
    </row>
    <row r="129" spans="1:7" x14ac:dyDescent="0.3">
      <c r="A129" s="41">
        <v>44994</v>
      </c>
      <c r="B129" s="30" t="s">
        <v>2304</v>
      </c>
      <c r="C129" s="18" t="s">
        <v>2158</v>
      </c>
      <c r="D129" s="17" t="s">
        <v>76</v>
      </c>
      <c r="E129" s="30" t="s">
        <v>2159</v>
      </c>
      <c r="F129" s="112"/>
      <c r="G129" s="51">
        <v>313.05</v>
      </c>
    </row>
    <row r="130" spans="1:7" x14ac:dyDescent="0.3">
      <c r="A130" s="41">
        <v>44994</v>
      </c>
      <c r="B130" s="30" t="s">
        <v>2404</v>
      </c>
      <c r="C130" s="18" t="s">
        <v>2158</v>
      </c>
      <c r="D130" s="17" t="s">
        <v>76</v>
      </c>
      <c r="E130" s="30" t="s">
        <v>2159</v>
      </c>
      <c r="F130" s="112"/>
      <c r="G130" s="51">
        <v>330.7</v>
      </c>
    </row>
    <row r="131" spans="1:7" x14ac:dyDescent="0.3">
      <c r="A131" s="41">
        <v>44994</v>
      </c>
      <c r="B131" s="22" t="s">
        <v>473</v>
      </c>
      <c r="C131" s="38" t="s">
        <v>579</v>
      </c>
      <c r="D131" s="18" t="s">
        <v>1121</v>
      </c>
      <c r="E131" s="24" t="s">
        <v>2304</v>
      </c>
      <c r="F131" s="110"/>
      <c r="G131" s="51">
        <v>26.15</v>
      </c>
    </row>
    <row r="132" spans="1:7" x14ac:dyDescent="0.3">
      <c r="A132" s="42">
        <v>44994</v>
      </c>
      <c r="B132" s="22" t="s">
        <v>103</v>
      </c>
      <c r="C132" s="18" t="s">
        <v>379</v>
      </c>
      <c r="D132" s="18" t="s">
        <v>65</v>
      </c>
      <c r="E132" s="24" t="s">
        <v>217</v>
      </c>
      <c r="F132" s="110"/>
      <c r="G132" s="51">
        <v>4.46</v>
      </c>
    </row>
    <row r="133" spans="1:7" x14ac:dyDescent="0.3">
      <c r="A133" s="40">
        <v>44995</v>
      </c>
      <c r="B133" s="21" t="s">
        <v>103</v>
      </c>
      <c r="C133" s="40" t="s">
        <v>377</v>
      </c>
      <c r="D133" s="17" t="s">
        <v>62</v>
      </c>
      <c r="E133" s="30" t="s">
        <v>204</v>
      </c>
      <c r="F133" s="44">
        <v>71875.399999999994</v>
      </c>
      <c r="G133" s="44"/>
    </row>
    <row r="134" spans="1:7" x14ac:dyDescent="0.3">
      <c r="A134" s="41">
        <v>44995</v>
      </c>
      <c r="B134" s="21" t="s">
        <v>143</v>
      </c>
      <c r="C134" s="36">
        <v>1238</v>
      </c>
      <c r="D134" s="17" t="s">
        <v>78</v>
      </c>
      <c r="E134" s="30" t="s">
        <v>2405</v>
      </c>
      <c r="F134" s="44"/>
      <c r="G134" s="49">
        <v>1437.33</v>
      </c>
    </row>
    <row r="135" spans="1:7" x14ac:dyDescent="0.3">
      <c r="A135" s="40">
        <v>44995</v>
      </c>
      <c r="B135" s="21" t="s">
        <v>187</v>
      </c>
      <c r="C135" s="36">
        <v>920</v>
      </c>
      <c r="D135" s="17" t="s">
        <v>99</v>
      </c>
      <c r="E135" s="30" t="s">
        <v>2406</v>
      </c>
      <c r="F135" s="44"/>
      <c r="G135" s="49">
        <v>14400</v>
      </c>
    </row>
    <row r="136" spans="1:7" x14ac:dyDescent="0.3">
      <c r="A136" s="41">
        <v>44995</v>
      </c>
      <c r="B136" s="27" t="s">
        <v>1735</v>
      </c>
      <c r="C136" s="37">
        <v>2590501</v>
      </c>
      <c r="D136" s="19" t="s">
        <v>72</v>
      </c>
      <c r="E136" s="34" t="s">
        <v>2407</v>
      </c>
      <c r="F136" s="111"/>
      <c r="G136" s="49">
        <v>263.70999999999998</v>
      </c>
    </row>
    <row r="137" spans="1:7" x14ac:dyDescent="0.3">
      <c r="A137" s="43">
        <v>44995</v>
      </c>
      <c r="B137" s="22" t="s">
        <v>110</v>
      </c>
      <c r="C137" s="18">
        <v>420690</v>
      </c>
      <c r="D137" s="18" t="s">
        <v>83</v>
      </c>
      <c r="E137" s="24" t="s">
        <v>2131</v>
      </c>
      <c r="F137" s="121"/>
      <c r="G137" s="49">
        <v>146.83000000000001</v>
      </c>
    </row>
    <row r="138" spans="1:7" ht="24" x14ac:dyDescent="0.3">
      <c r="A138" s="41">
        <v>44995</v>
      </c>
      <c r="B138" s="21" t="s">
        <v>151</v>
      </c>
      <c r="C138" s="36">
        <v>202300000000005</v>
      </c>
      <c r="D138" s="17" t="s">
        <v>63</v>
      </c>
      <c r="E138" s="30" t="s">
        <v>2408</v>
      </c>
      <c r="F138" s="44"/>
      <c r="G138" s="49">
        <v>3000</v>
      </c>
    </row>
    <row r="139" spans="1:7" x14ac:dyDescent="0.3">
      <c r="A139" s="41">
        <v>44995</v>
      </c>
      <c r="B139" s="21" t="s">
        <v>150</v>
      </c>
      <c r="C139" s="36">
        <v>202300000000205</v>
      </c>
      <c r="D139" s="17" t="s">
        <v>84</v>
      </c>
      <c r="E139" s="30" t="s">
        <v>2409</v>
      </c>
      <c r="F139" s="44"/>
      <c r="G139" s="49">
        <v>39225.79</v>
      </c>
    </row>
    <row r="140" spans="1:7" x14ac:dyDescent="0.3">
      <c r="A140" s="42">
        <v>44995</v>
      </c>
      <c r="B140" s="22" t="s">
        <v>877</v>
      </c>
      <c r="C140" s="65">
        <v>3622</v>
      </c>
      <c r="D140" s="65" t="s">
        <v>82</v>
      </c>
      <c r="E140" s="24" t="s">
        <v>1904</v>
      </c>
      <c r="F140" s="133"/>
      <c r="G140" s="49">
        <v>10567.56</v>
      </c>
    </row>
    <row r="141" spans="1:7" x14ac:dyDescent="0.3">
      <c r="A141" s="42">
        <v>44995</v>
      </c>
      <c r="B141" s="22" t="s">
        <v>877</v>
      </c>
      <c r="C141" s="65">
        <v>3621</v>
      </c>
      <c r="D141" s="65" t="s">
        <v>66</v>
      </c>
      <c r="E141" s="24" t="s">
        <v>1911</v>
      </c>
      <c r="F141" s="133"/>
      <c r="G141" s="49">
        <v>2920.8</v>
      </c>
    </row>
    <row r="142" spans="1:7" x14ac:dyDescent="0.3">
      <c r="A142" s="42">
        <v>44995</v>
      </c>
      <c r="B142" s="22" t="s">
        <v>103</v>
      </c>
      <c r="C142" s="18" t="s">
        <v>379</v>
      </c>
      <c r="D142" s="18" t="s">
        <v>65</v>
      </c>
      <c r="E142" s="24" t="s">
        <v>217</v>
      </c>
      <c r="F142" s="110"/>
      <c r="G142" s="51">
        <v>8.92</v>
      </c>
    </row>
    <row r="143" spans="1:7" x14ac:dyDescent="0.3">
      <c r="A143" s="40">
        <v>44998</v>
      </c>
      <c r="B143" s="21" t="s">
        <v>103</v>
      </c>
      <c r="C143" s="40" t="s">
        <v>377</v>
      </c>
      <c r="D143" s="17" t="s">
        <v>62</v>
      </c>
      <c r="E143" s="30" t="s">
        <v>204</v>
      </c>
      <c r="F143" s="44">
        <v>10661.16</v>
      </c>
      <c r="G143" s="44"/>
    </row>
    <row r="144" spans="1:7" x14ac:dyDescent="0.3">
      <c r="A144" s="40">
        <v>44998</v>
      </c>
      <c r="B144" s="21" t="s">
        <v>112</v>
      </c>
      <c r="C144" s="36">
        <v>18357</v>
      </c>
      <c r="D144" s="19" t="s">
        <v>63</v>
      </c>
      <c r="E144" s="30" t="s">
        <v>2410</v>
      </c>
      <c r="F144" s="44"/>
      <c r="G144" s="46">
        <v>873.87</v>
      </c>
    </row>
    <row r="145" spans="1:7" x14ac:dyDescent="0.3">
      <c r="A145" s="41">
        <v>44998</v>
      </c>
      <c r="B145" s="22" t="s">
        <v>175</v>
      </c>
      <c r="C145" s="18">
        <v>12688</v>
      </c>
      <c r="D145" s="18" t="s">
        <v>82</v>
      </c>
      <c r="E145" s="24" t="s">
        <v>1904</v>
      </c>
      <c r="F145" s="121"/>
      <c r="G145" s="46">
        <v>114.2</v>
      </c>
    </row>
    <row r="146" spans="1:7" x14ac:dyDescent="0.3">
      <c r="A146" s="41">
        <v>44998</v>
      </c>
      <c r="B146" s="22" t="s">
        <v>2215</v>
      </c>
      <c r="C146" s="38">
        <v>390</v>
      </c>
      <c r="D146" s="18" t="s">
        <v>78</v>
      </c>
      <c r="E146" s="24" t="s">
        <v>2411</v>
      </c>
      <c r="F146" s="110"/>
      <c r="G146" s="46">
        <v>1250</v>
      </c>
    </row>
    <row r="147" spans="1:7" x14ac:dyDescent="0.3">
      <c r="A147" s="40">
        <v>44998</v>
      </c>
      <c r="B147" s="22" t="s">
        <v>139</v>
      </c>
      <c r="C147" s="18">
        <v>794103</v>
      </c>
      <c r="D147" s="18" t="s">
        <v>81</v>
      </c>
      <c r="E147" s="24" t="s">
        <v>1930</v>
      </c>
      <c r="F147" s="121"/>
      <c r="G147" s="46">
        <v>2420.86</v>
      </c>
    </row>
    <row r="148" spans="1:7" x14ac:dyDescent="0.3">
      <c r="A148" s="42">
        <v>44998</v>
      </c>
      <c r="B148" s="22" t="s">
        <v>149</v>
      </c>
      <c r="C148" s="38">
        <v>202300000000009</v>
      </c>
      <c r="D148" s="18" t="s">
        <v>63</v>
      </c>
      <c r="E148" s="109" t="s">
        <v>2412</v>
      </c>
      <c r="F148" s="121"/>
      <c r="G148" s="46">
        <v>6000</v>
      </c>
    </row>
    <row r="149" spans="1:7" x14ac:dyDescent="0.3">
      <c r="A149" s="42">
        <v>44998</v>
      </c>
      <c r="B149" s="22" t="s">
        <v>103</v>
      </c>
      <c r="C149" s="18" t="s">
        <v>379</v>
      </c>
      <c r="D149" s="18" t="s">
        <v>65</v>
      </c>
      <c r="E149" s="24" t="s">
        <v>217</v>
      </c>
      <c r="F149" s="110"/>
      <c r="G149" s="51">
        <v>2.23</v>
      </c>
    </row>
    <row r="150" spans="1:7" x14ac:dyDescent="0.3">
      <c r="A150" s="40">
        <v>44999</v>
      </c>
      <c r="B150" s="21" t="s">
        <v>103</v>
      </c>
      <c r="C150" s="40" t="s">
        <v>377</v>
      </c>
      <c r="D150" s="17" t="s">
        <v>62</v>
      </c>
      <c r="E150" s="30" t="s">
        <v>204</v>
      </c>
      <c r="F150" s="44">
        <v>180442.8</v>
      </c>
      <c r="G150" s="44"/>
    </row>
    <row r="151" spans="1:7" x14ac:dyDescent="0.3">
      <c r="A151" s="41">
        <v>44999</v>
      </c>
      <c r="B151" s="21" t="s">
        <v>125</v>
      </c>
      <c r="C151" s="36">
        <v>295</v>
      </c>
      <c r="D151" s="17" t="s">
        <v>77</v>
      </c>
      <c r="E151" s="30" t="s">
        <v>2413</v>
      </c>
      <c r="F151" s="112"/>
      <c r="G151" s="51">
        <v>177851.8</v>
      </c>
    </row>
    <row r="152" spans="1:7" x14ac:dyDescent="0.3">
      <c r="A152" s="41">
        <v>44999</v>
      </c>
      <c r="B152" s="21" t="s">
        <v>983</v>
      </c>
      <c r="C152" s="36">
        <v>1496</v>
      </c>
      <c r="D152" s="17" t="s">
        <v>78</v>
      </c>
      <c r="E152" s="30" t="s">
        <v>2414</v>
      </c>
      <c r="F152" s="44"/>
      <c r="G152" s="49">
        <v>2500</v>
      </c>
    </row>
    <row r="153" spans="1:7" ht="24" x14ac:dyDescent="0.3">
      <c r="A153" s="41">
        <v>44999</v>
      </c>
      <c r="B153" s="27" t="s">
        <v>186</v>
      </c>
      <c r="C153" s="37">
        <v>132511148</v>
      </c>
      <c r="D153" s="19" t="s">
        <v>72</v>
      </c>
      <c r="E153" s="34" t="s">
        <v>2415</v>
      </c>
      <c r="F153" s="111"/>
      <c r="G153" s="49">
        <v>91</v>
      </c>
    </row>
    <row r="154" spans="1:7" x14ac:dyDescent="0.3">
      <c r="A154" s="40">
        <v>45000</v>
      </c>
      <c r="B154" s="21" t="s">
        <v>103</v>
      </c>
      <c r="C154" s="40" t="s">
        <v>377</v>
      </c>
      <c r="D154" s="17" t="s">
        <v>62</v>
      </c>
      <c r="E154" s="30" t="s">
        <v>204</v>
      </c>
      <c r="F154" s="44">
        <v>20748.509999999998</v>
      </c>
      <c r="G154" s="44"/>
    </row>
    <row r="155" spans="1:7" x14ac:dyDescent="0.3">
      <c r="A155" s="43">
        <v>45000</v>
      </c>
      <c r="B155" s="22" t="s">
        <v>1901</v>
      </c>
      <c r="C155" s="38">
        <v>314</v>
      </c>
      <c r="D155" s="18" t="s">
        <v>82</v>
      </c>
      <c r="E155" s="24" t="s">
        <v>521</v>
      </c>
      <c r="F155" s="110"/>
      <c r="G155" s="49">
        <v>1315.8</v>
      </c>
    </row>
    <row r="156" spans="1:7" x14ac:dyDescent="0.3">
      <c r="A156" s="43">
        <v>45000</v>
      </c>
      <c r="B156" s="22" t="s">
        <v>1901</v>
      </c>
      <c r="C156" s="38">
        <v>313</v>
      </c>
      <c r="D156" s="18" t="s">
        <v>66</v>
      </c>
      <c r="E156" s="24" t="s">
        <v>2416</v>
      </c>
      <c r="F156" s="110"/>
      <c r="G156" s="49">
        <v>353.34</v>
      </c>
    </row>
    <row r="157" spans="1:7" x14ac:dyDescent="0.3">
      <c r="A157" s="41">
        <v>45000</v>
      </c>
      <c r="B157" s="21" t="s">
        <v>168</v>
      </c>
      <c r="C157" s="36">
        <v>4114</v>
      </c>
      <c r="D157" s="17" t="s">
        <v>78</v>
      </c>
      <c r="E157" s="30" t="s">
        <v>2417</v>
      </c>
      <c r="F157" s="44"/>
      <c r="G157" s="49">
        <v>1800</v>
      </c>
    </row>
    <row r="158" spans="1:7" x14ac:dyDescent="0.3">
      <c r="A158" s="41">
        <v>45000</v>
      </c>
      <c r="B158" s="21" t="s">
        <v>170</v>
      </c>
      <c r="C158" s="36">
        <v>5662171</v>
      </c>
      <c r="D158" s="17" t="s">
        <v>89</v>
      </c>
      <c r="E158" s="30" t="s">
        <v>1279</v>
      </c>
      <c r="F158" s="44"/>
      <c r="G158" s="49">
        <v>5959.8</v>
      </c>
    </row>
    <row r="159" spans="1:7" x14ac:dyDescent="0.3">
      <c r="A159" s="41">
        <v>45000</v>
      </c>
      <c r="B159" s="21" t="s">
        <v>169</v>
      </c>
      <c r="C159" s="36">
        <v>538356333</v>
      </c>
      <c r="D159" s="17" t="s">
        <v>88</v>
      </c>
      <c r="E159" s="30" t="s">
        <v>2418</v>
      </c>
      <c r="F159" s="44"/>
      <c r="G159" s="49">
        <v>1500</v>
      </c>
    </row>
    <row r="160" spans="1:7" x14ac:dyDescent="0.3">
      <c r="A160" s="43">
        <v>45000</v>
      </c>
      <c r="B160" s="22" t="s">
        <v>175</v>
      </c>
      <c r="C160" s="18">
        <v>12697</v>
      </c>
      <c r="D160" s="18" t="s">
        <v>82</v>
      </c>
      <c r="E160" s="24" t="s">
        <v>1904</v>
      </c>
      <c r="F160" s="121"/>
      <c r="G160" s="51">
        <v>359.4</v>
      </c>
    </row>
    <row r="161" spans="1:7" x14ac:dyDescent="0.3">
      <c r="A161" s="41">
        <v>45000</v>
      </c>
      <c r="B161" s="22" t="s">
        <v>1909</v>
      </c>
      <c r="C161" s="18">
        <v>46257</v>
      </c>
      <c r="D161" s="18" t="s">
        <v>66</v>
      </c>
      <c r="E161" s="24" t="s">
        <v>1295</v>
      </c>
      <c r="F161" s="121"/>
      <c r="G161" s="49">
        <v>21.78</v>
      </c>
    </row>
    <row r="162" spans="1:7" x14ac:dyDescent="0.3">
      <c r="A162" s="41">
        <v>45000</v>
      </c>
      <c r="B162" s="21" t="s">
        <v>138</v>
      </c>
      <c r="C162" s="36">
        <v>489</v>
      </c>
      <c r="D162" s="17" t="s">
        <v>78</v>
      </c>
      <c r="E162" s="30" t="s">
        <v>2419</v>
      </c>
      <c r="F162" s="44"/>
      <c r="G162" s="49">
        <v>660</v>
      </c>
    </row>
    <row r="163" spans="1:7" ht="24" x14ac:dyDescent="0.3">
      <c r="A163" s="41">
        <v>45000</v>
      </c>
      <c r="B163" s="26" t="s">
        <v>172</v>
      </c>
      <c r="C163" s="100">
        <v>23629</v>
      </c>
      <c r="D163" s="18" t="s">
        <v>63</v>
      </c>
      <c r="E163" s="24" t="s">
        <v>1132</v>
      </c>
      <c r="F163" s="110"/>
      <c r="G163" s="49">
        <v>1490</v>
      </c>
    </row>
    <row r="164" spans="1:7" x14ac:dyDescent="0.3">
      <c r="A164" s="41">
        <v>45000</v>
      </c>
      <c r="B164" s="26" t="s">
        <v>172</v>
      </c>
      <c r="C164" s="100">
        <v>23630</v>
      </c>
      <c r="D164" s="18" t="s">
        <v>63</v>
      </c>
      <c r="E164" s="24" t="s">
        <v>1133</v>
      </c>
      <c r="F164" s="110"/>
      <c r="G164" s="49">
        <v>600</v>
      </c>
    </row>
    <row r="165" spans="1:7" x14ac:dyDescent="0.3">
      <c r="A165" s="43">
        <v>45000</v>
      </c>
      <c r="B165" s="22" t="s">
        <v>110</v>
      </c>
      <c r="C165" s="18">
        <v>146471</v>
      </c>
      <c r="D165" s="18" t="s">
        <v>83</v>
      </c>
      <c r="E165" s="24" t="s">
        <v>2317</v>
      </c>
      <c r="F165" s="121"/>
      <c r="G165" s="49">
        <v>1201.3499999999999</v>
      </c>
    </row>
    <row r="166" spans="1:7" x14ac:dyDescent="0.3">
      <c r="A166" s="41">
        <v>45000</v>
      </c>
      <c r="B166" s="22" t="s">
        <v>110</v>
      </c>
      <c r="C166" s="18">
        <v>146470</v>
      </c>
      <c r="D166" s="18" t="s">
        <v>83</v>
      </c>
      <c r="E166" s="24" t="s">
        <v>2318</v>
      </c>
      <c r="F166" s="121"/>
      <c r="G166" s="49">
        <v>408.33</v>
      </c>
    </row>
    <row r="167" spans="1:7" x14ac:dyDescent="0.3">
      <c r="A167" s="41">
        <v>45000</v>
      </c>
      <c r="B167" s="22" t="s">
        <v>110</v>
      </c>
      <c r="C167" s="18">
        <v>146472</v>
      </c>
      <c r="D167" s="18" t="s">
        <v>83</v>
      </c>
      <c r="E167" s="24" t="s">
        <v>2420</v>
      </c>
      <c r="F167" s="121"/>
      <c r="G167" s="49">
        <v>222.72</v>
      </c>
    </row>
    <row r="168" spans="1:7" x14ac:dyDescent="0.3">
      <c r="A168" s="41">
        <v>45000</v>
      </c>
      <c r="B168" s="22" t="s">
        <v>110</v>
      </c>
      <c r="C168" s="18">
        <v>146658</v>
      </c>
      <c r="D168" s="18" t="s">
        <v>83</v>
      </c>
      <c r="E168" s="24" t="s">
        <v>2316</v>
      </c>
      <c r="F168" s="121"/>
      <c r="G168" s="49">
        <v>1633.3</v>
      </c>
    </row>
    <row r="169" spans="1:7" x14ac:dyDescent="0.3">
      <c r="A169" s="41">
        <v>45000</v>
      </c>
      <c r="B169" s="22" t="s">
        <v>110</v>
      </c>
      <c r="C169" s="18">
        <v>422743</v>
      </c>
      <c r="D169" s="18" t="s">
        <v>83</v>
      </c>
      <c r="E169" s="24" t="s">
        <v>2131</v>
      </c>
      <c r="F169" s="121"/>
      <c r="G169" s="49">
        <v>779.53</v>
      </c>
    </row>
    <row r="170" spans="1:7" x14ac:dyDescent="0.3">
      <c r="A170" s="41">
        <v>45000</v>
      </c>
      <c r="B170" s="22" t="s">
        <v>110</v>
      </c>
      <c r="C170" s="18">
        <v>422604</v>
      </c>
      <c r="D170" s="18" t="s">
        <v>83</v>
      </c>
      <c r="E170" s="24" t="s">
        <v>2131</v>
      </c>
      <c r="F170" s="121"/>
      <c r="G170" s="49">
        <v>74.239999999999995</v>
      </c>
    </row>
    <row r="171" spans="1:7" x14ac:dyDescent="0.3">
      <c r="A171" s="41">
        <v>45000</v>
      </c>
      <c r="B171" s="22" t="s">
        <v>1023</v>
      </c>
      <c r="C171" s="38">
        <v>4963</v>
      </c>
      <c r="D171" s="18" t="s">
        <v>91</v>
      </c>
      <c r="E171" s="24" t="s">
        <v>1028</v>
      </c>
      <c r="F171" s="121"/>
      <c r="G171" s="49">
        <v>880</v>
      </c>
    </row>
    <row r="172" spans="1:7" x14ac:dyDescent="0.3">
      <c r="A172" s="41">
        <v>45000</v>
      </c>
      <c r="B172" s="22" t="s">
        <v>1023</v>
      </c>
      <c r="C172" s="38">
        <v>4964</v>
      </c>
      <c r="D172" s="18" t="s">
        <v>91</v>
      </c>
      <c r="E172" s="24" t="s">
        <v>1028</v>
      </c>
      <c r="F172" s="121"/>
      <c r="G172" s="49">
        <v>1480</v>
      </c>
    </row>
    <row r="173" spans="1:7" x14ac:dyDescent="0.3">
      <c r="A173" s="42">
        <v>45000</v>
      </c>
      <c r="B173" s="22" t="s">
        <v>103</v>
      </c>
      <c r="C173" s="18" t="s">
        <v>379</v>
      </c>
      <c r="D173" s="18" t="s">
        <v>65</v>
      </c>
      <c r="E173" s="24" t="s">
        <v>217</v>
      </c>
      <c r="F173" s="110"/>
      <c r="G173" s="51">
        <v>8.92</v>
      </c>
    </row>
    <row r="174" spans="1:7" x14ac:dyDescent="0.3">
      <c r="A174" s="40">
        <v>45001</v>
      </c>
      <c r="B174" s="21" t="s">
        <v>103</v>
      </c>
      <c r="C174" s="40" t="s">
        <v>377</v>
      </c>
      <c r="D174" s="17" t="s">
        <v>62</v>
      </c>
      <c r="E174" s="30" t="s">
        <v>204</v>
      </c>
      <c r="F174" s="44">
        <v>1464</v>
      </c>
      <c r="G174" s="44"/>
    </row>
    <row r="175" spans="1:7" x14ac:dyDescent="0.3">
      <c r="A175" s="41">
        <v>45001</v>
      </c>
      <c r="B175" s="22" t="s">
        <v>2421</v>
      </c>
      <c r="C175" s="18">
        <v>8450</v>
      </c>
      <c r="D175" s="18" t="s">
        <v>78</v>
      </c>
      <c r="E175" s="24" t="s">
        <v>2422</v>
      </c>
      <c r="F175" s="121"/>
      <c r="G175" s="51">
        <v>1464</v>
      </c>
    </row>
    <row r="176" spans="1:7" x14ac:dyDescent="0.3">
      <c r="A176" s="40">
        <v>45002</v>
      </c>
      <c r="B176" s="21" t="s">
        <v>103</v>
      </c>
      <c r="C176" s="40" t="s">
        <v>377</v>
      </c>
      <c r="D176" s="17" t="s">
        <v>62</v>
      </c>
      <c r="E176" s="30" t="s">
        <v>204</v>
      </c>
      <c r="F176" s="44">
        <v>14769.41</v>
      </c>
      <c r="G176" s="44"/>
    </row>
    <row r="177" spans="1:7" x14ac:dyDescent="0.3">
      <c r="A177" s="41">
        <v>45002</v>
      </c>
      <c r="B177" s="22" t="s">
        <v>536</v>
      </c>
      <c r="C177" s="38">
        <v>15342</v>
      </c>
      <c r="D177" s="18" t="s">
        <v>91</v>
      </c>
      <c r="E177" s="24" t="s">
        <v>1920</v>
      </c>
      <c r="F177" s="110"/>
      <c r="G177" s="49">
        <v>835.5</v>
      </c>
    </row>
    <row r="178" spans="1:7" x14ac:dyDescent="0.3">
      <c r="A178" s="41">
        <v>45002</v>
      </c>
      <c r="B178" s="21" t="s">
        <v>176</v>
      </c>
      <c r="C178" s="36" t="s">
        <v>2269</v>
      </c>
      <c r="D178" s="17" t="s">
        <v>76</v>
      </c>
      <c r="E178" s="30" t="s">
        <v>2423</v>
      </c>
      <c r="F178" s="110"/>
      <c r="G178" s="49">
        <v>2004.65</v>
      </c>
    </row>
    <row r="179" spans="1:7" x14ac:dyDescent="0.3">
      <c r="A179" s="41">
        <v>45002</v>
      </c>
      <c r="B179" s="22" t="s">
        <v>176</v>
      </c>
      <c r="C179" s="132" t="s">
        <v>2424</v>
      </c>
      <c r="D179" s="18" t="s">
        <v>76</v>
      </c>
      <c r="E179" s="24" t="s">
        <v>2425</v>
      </c>
      <c r="F179" s="110"/>
      <c r="G179" s="49">
        <v>5000</v>
      </c>
    </row>
    <row r="180" spans="1:7" x14ac:dyDescent="0.3">
      <c r="A180" s="41">
        <v>45002</v>
      </c>
      <c r="B180" s="22" t="s">
        <v>176</v>
      </c>
      <c r="C180" s="132" t="s">
        <v>2426</v>
      </c>
      <c r="D180" s="18" t="s">
        <v>76</v>
      </c>
      <c r="E180" s="24" t="s">
        <v>2427</v>
      </c>
      <c r="F180" s="110"/>
      <c r="G180" s="49">
        <v>5000</v>
      </c>
    </row>
    <row r="181" spans="1:7" ht="24" x14ac:dyDescent="0.3">
      <c r="A181" s="41">
        <v>45002</v>
      </c>
      <c r="B181" s="22" t="s">
        <v>176</v>
      </c>
      <c r="C181" s="132" t="s">
        <v>579</v>
      </c>
      <c r="D181" s="18" t="s">
        <v>76</v>
      </c>
      <c r="E181" s="24" t="s">
        <v>2261</v>
      </c>
      <c r="F181" s="110"/>
      <c r="G181" s="49">
        <v>1929.26</v>
      </c>
    </row>
    <row r="182" spans="1:7" x14ac:dyDescent="0.3">
      <c r="A182" s="40">
        <v>45005</v>
      </c>
      <c r="B182" s="21" t="s">
        <v>103</v>
      </c>
      <c r="C182" s="40" t="s">
        <v>377</v>
      </c>
      <c r="D182" s="17" t="s">
        <v>62</v>
      </c>
      <c r="E182" s="30" t="s">
        <v>204</v>
      </c>
      <c r="F182" s="44">
        <v>589104.67000000004</v>
      </c>
      <c r="G182" s="44"/>
    </row>
    <row r="183" spans="1:7" x14ac:dyDescent="0.3">
      <c r="A183" s="40">
        <v>45005</v>
      </c>
      <c r="B183" s="21" t="s">
        <v>103</v>
      </c>
      <c r="C183" s="40" t="s">
        <v>377</v>
      </c>
      <c r="D183" s="17" t="s">
        <v>629</v>
      </c>
      <c r="E183" s="30" t="s">
        <v>890</v>
      </c>
      <c r="F183" s="44">
        <v>78164.289999999994</v>
      </c>
      <c r="G183" s="44"/>
    </row>
    <row r="184" spans="1:7" x14ac:dyDescent="0.3">
      <c r="A184" s="41">
        <v>45005</v>
      </c>
      <c r="B184" s="22" t="s">
        <v>2215</v>
      </c>
      <c r="C184" s="38">
        <v>389</v>
      </c>
      <c r="D184" s="18" t="s">
        <v>81</v>
      </c>
      <c r="E184" s="24" t="s">
        <v>2428</v>
      </c>
      <c r="F184" s="110"/>
      <c r="G184" s="51">
        <v>11200</v>
      </c>
    </row>
    <row r="185" spans="1:7" x14ac:dyDescent="0.3">
      <c r="A185" s="43">
        <v>45005</v>
      </c>
      <c r="B185" s="22" t="s">
        <v>110</v>
      </c>
      <c r="C185" s="18">
        <v>421777</v>
      </c>
      <c r="D185" s="18" t="s">
        <v>83</v>
      </c>
      <c r="E185" s="24" t="s">
        <v>2131</v>
      </c>
      <c r="F185" s="121"/>
      <c r="G185" s="51">
        <v>74.239999999999995</v>
      </c>
    </row>
    <row r="186" spans="1:7" x14ac:dyDescent="0.3">
      <c r="A186" s="41">
        <v>45005</v>
      </c>
      <c r="B186" s="21" t="s">
        <v>1569</v>
      </c>
      <c r="C186" s="36">
        <v>134148</v>
      </c>
      <c r="D186" s="17" t="s">
        <v>95</v>
      </c>
      <c r="E186" s="30" t="s">
        <v>2429</v>
      </c>
      <c r="F186" s="112"/>
      <c r="G186" s="51">
        <v>450</v>
      </c>
    </row>
    <row r="187" spans="1:7" x14ac:dyDescent="0.3">
      <c r="A187" s="43">
        <v>45005</v>
      </c>
      <c r="B187" s="21" t="s">
        <v>182</v>
      </c>
      <c r="C187" s="38">
        <v>73730172</v>
      </c>
      <c r="D187" s="18" t="s">
        <v>71</v>
      </c>
      <c r="E187" s="24" t="s">
        <v>2430</v>
      </c>
      <c r="F187" s="110"/>
      <c r="G187" s="51">
        <v>481.28</v>
      </c>
    </row>
    <row r="188" spans="1:7" x14ac:dyDescent="0.3">
      <c r="A188" s="40">
        <v>45005</v>
      </c>
      <c r="B188" s="21" t="s">
        <v>182</v>
      </c>
      <c r="C188" s="36">
        <v>76510335</v>
      </c>
      <c r="D188" s="17" t="s">
        <v>74</v>
      </c>
      <c r="E188" s="30" t="s">
        <v>2431</v>
      </c>
      <c r="F188" s="112"/>
      <c r="G188" s="51">
        <v>9859.81</v>
      </c>
    </row>
    <row r="189" spans="1:7" x14ac:dyDescent="0.3">
      <c r="A189" s="41">
        <v>45005</v>
      </c>
      <c r="B189" s="21" t="s">
        <v>182</v>
      </c>
      <c r="C189" s="36">
        <v>10190547</v>
      </c>
      <c r="D189" s="17" t="s">
        <v>94</v>
      </c>
      <c r="E189" s="30" t="s">
        <v>2432</v>
      </c>
      <c r="F189" s="44"/>
      <c r="G189" s="51">
        <v>356.41</v>
      </c>
    </row>
    <row r="190" spans="1:7" x14ac:dyDescent="0.3">
      <c r="A190" s="41">
        <v>45005</v>
      </c>
      <c r="B190" s="21" t="s">
        <v>182</v>
      </c>
      <c r="C190" s="36">
        <v>75591358</v>
      </c>
      <c r="D190" s="17" t="s">
        <v>392</v>
      </c>
      <c r="E190" s="30" t="s">
        <v>2433</v>
      </c>
      <c r="F190" s="112"/>
      <c r="G190" s="51">
        <v>8316.84</v>
      </c>
    </row>
    <row r="191" spans="1:7" x14ac:dyDescent="0.3">
      <c r="A191" s="41">
        <v>45005</v>
      </c>
      <c r="B191" s="21" t="s">
        <v>182</v>
      </c>
      <c r="C191" s="36">
        <v>75731443</v>
      </c>
      <c r="D191" s="17" t="s">
        <v>392</v>
      </c>
      <c r="E191" s="30" t="s">
        <v>2434</v>
      </c>
      <c r="F191" s="112"/>
      <c r="G191" s="51">
        <v>337.05</v>
      </c>
    </row>
    <row r="192" spans="1:7" ht="24" x14ac:dyDescent="0.3">
      <c r="A192" s="40">
        <v>45005</v>
      </c>
      <c r="B192" s="21" t="s">
        <v>182</v>
      </c>
      <c r="C192" s="36">
        <v>76131687</v>
      </c>
      <c r="D192" s="17" t="s">
        <v>74</v>
      </c>
      <c r="E192" s="30" t="s">
        <v>2435</v>
      </c>
      <c r="F192" s="112"/>
      <c r="G192" s="51">
        <v>3736.42</v>
      </c>
    </row>
    <row r="193" spans="1:7" ht="24" x14ac:dyDescent="0.3">
      <c r="A193" s="40">
        <v>45005</v>
      </c>
      <c r="B193" s="21" t="s">
        <v>182</v>
      </c>
      <c r="C193" s="36">
        <v>76032360</v>
      </c>
      <c r="D193" s="17" t="s">
        <v>686</v>
      </c>
      <c r="E193" s="30" t="s">
        <v>2436</v>
      </c>
      <c r="F193" s="112"/>
      <c r="G193" s="51">
        <v>900</v>
      </c>
    </row>
    <row r="194" spans="1:7" x14ac:dyDescent="0.3">
      <c r="A194" s="42">
        <v>45005</v>
      </c>
      <c r="B194" s="21" t="s">
        <v>182</v>
      </c>
      <c r="C194" s="36">
        <v>73812691</v>
      </c>
      <c r="D194" s="18" t="s">
        <v>86</v>
      </c>
      <c r="E194" s="24" t="s">
        <v>2437</v>
      </c>
      <c r="F194" s="110"/>
      <c r="G194" s="51">
        <v>422.98</v>
      </c>
    </row>
    <row r="195" spans="1:7" x14ac:dyDescent="0.3">
      <c r="A195" s="41">
        <v>45005</v>
      </c>
      <c r="B195" s="21" t="s">
        <v>182</v>
      </c>
      <c r="C195" s="36">
        <v>75892730</v>
      </c>
      <c r="D195" s="17" t="s">
        <v>392</v>
      </c>
      <c r="E195" s="30" t="s">
        <v>2438</v>
      </c>
      <c r="F195" s="112"/>
      <c r="G195" s="51">
        <v>432.45</v>
      </c>
    </row>
    <row r="196" spans="1:7" x14ac:dyDescent="0.3">
      <c r="A196" s="41">
        <v>45005</v>
      </c>
      <c r="B196" s="21" t="s">
        <v>182</v>
      </c>
      <c r="C196" s="36">
        <v>74433627</v>
      </c>
      <c r="D196" s="17" t="s">
        <v>71</v>
      </c>
      <c r="E196" s="30" t="s">
        <v>2439</v>
      </c>
      <c r="F196" s="44"/>
      <c r="G196" s="51">
        <v>697.5</v>
      </c>
    </row>
    <row r="197" spans="1:7" x14ac:dyDescent="0.3">
      <c r="A197" s="43">
        <v>45005</v>
      </c>
      <c r="B197" s="21" t="s">
        <v>182</v>
      </c>
      <c r="C197" s="38">
        <v>73554161</v>
      </c>
      <c r="D197" s="18" t="s">
        <v>71</v>
      </c>
      <c r="E197" s="24" t="s">
        <v>2440</v>
      </c>
      <c r="F197" s="110"/>
      <c r="G197" s="51">
        <v>155.25</v>
      </c>
    </row>
    <row r="198" spans="1:7" ht="24" x14ac:dyDescent="0.3">
      <c r="A198" s="40">
        <v>45005</v>
      </c>
      <c r="B198" s="21" t="s">
        <v>182</v>
      </c>
      <c r="C198" s="36">
        <v>76074268</v>
      </c>
      <c r="D198" s="17" t="s">
        <v>686</v>
      </c>
      <c r="E198" s="30" t="s">
        <v>2441</v>
      </c>
      <c r="F198" s="112"/>
      <c r="G198" s="51">
        <v>2790</v>
      </c>
    </row>
    <row r="199" spans="1:7" ht="24" x14ac:dyDescent="0.3">
      <c r="A199" s="41">
        <v>45005</v>
      </c>
      <c r="B199" s="21" t="s">
        <v>182</v>
      </c>
      <c r="C199" s="36">
        <v>75774517</v>
      </c>
      <c r="D199" s="17" t="s">
        <v>392</v>
      </c>
      <c r="E199" s="30" t="s">
        <v>2442</v>
      </c>
      <c r="F199" s="112"/>
      <c r="G199" s="51">
        <v>1044.8499999999999</v>
      </c>
    </row>
    <row r="200" spans="1:7" x14ac:dyDescent="0.3">
      <c r="A200" s="41">
        <v>45005</v>
      </c>
      <c r="B200" s="21" t="s">
        <v>182</v>
      </c>
      <c r="C200" s="36">
        <v>73935017</v>
      </c>
      <c r="D200" s="17" t="s">
        <v>71</v>
      </c>
      <c r="E200" s="30" t="s">
        <v>2443</v>
      </c>
      <c r="F200" s="44"/>
      <c r="G200" s="51">
        <v>225</v>
      </c>
    </row>
    <row r="201" spans="1:7" x14ac:dyDescent="0.3">
      <c r="A201" s="40">
        <v>45005</v>
      </c>
      <c r="B201" s="21" t="s">
        <v>182</v>
      </c>
      <c r="C201" s="36">
        <v>76465399</v>
      </c>
      <c r="D201" s="17" t="s">
        <v>74</v>
      </c>
      <c r="E201" s="30" t="s">
        <v>2444</v>
      </c>
      <c r="F201" s="112"/>
      <c r="G201" s="51">
        <v>3180.58</v>
      </c>
    </row>
    <row r="202" spans="1:7" x14ac:dyDescent="0.3">
      <c r="A202" s="42">
        <v>45005</v>
      </c>
      <c r="B202" s="21" t="s">
        <v>182</v>
      </c>
      <c r="C202" s="36">
        <v>73855447</v>
      </c>
      <c r="D202" s="18" t="s">
        <v>86</v>
      </c>
      <c r="E202" s="24" t="s">
        <v>2445</v>
      </c>
      <c r="F202" s="110"/>
      <c r="G202" s="51">
        <v>1311.24</v>
      </c>
    </row>
    <row r="203" spans="1:7" x14ac:dyDescent="0.3">
      <c r="A203" s="41">
        <v>45005</v>
      </c>
      <c r="B203" s="21" t="s">
        <v>182</v>
      </c>
      <c r="C203" s="36">
        <v>75686197</v>
      </c>
      <c r="D203" s="17" t="s">
        <v>95</v>
      </c>
      <c r="E203" s="30" t="s">
        <v>2446</v>
      </c>
      <c r="F203" s="112"/>
      <c r="G203" s="51">
        <v>9425.75</v>
      </c>
    </row>
    <row r="204" spans="1:7" x14ac:dyDescent="0.3">
      <c r="A204" s="41">
        <v>45005</v>
      </c>
      <c r="B204" s="21" t="s">
        <v>201</v>
      </c>
      <c r="C204" s="36">
        <v>47047805</v>
      </c>
      <c r="D204" s="17" t="s">
        <v>93</v>
      </c>
      <c r="E204" s="30" t="s">
        <v>2447</v>
      </c>
      <c r="F204" s="44"/>
      <c r="G204" s="51">
        <v>479359.26</v>
      </c>
    </row>
    <row r="205" spans="1:7" x14ac:dyDescent="0.3">
      <c r="A205" s="41">
        <v>45005</v>
      </c>
      <c r="B205" s="21" t="s">
        <v>201</v>
      </c>
      <c r="C205" s="36">
        <v>5647887</v>
      </c>
      <c r="D205" s="17" t="s">
        <v>84</v>
      </c>
      <c r="E205" s="30" t="s">
        <v>2448</v>
      </c>
      <c r="F205" s="44"/>
      <c r="G205" s="51">
        <v>1109.21</v>
      </c>
    </row>
    <row r="206" spans="1:7" x14ac:dyDescent="0.3">
      <c r="A206" s="41">
        <v>45005</v>
      </c>
      <c r="B206" s="21" t="s">
        <v>182</v>
      </c>
      <c r="C206" s="36">
        <v>17328075</v>
      </c>
      <c r="D206" s="17" t="s">
        <v>76</v>
      </c>
      <c r="E206" s="30" t="s">
        <v>2449</v>
      </c>
      <c r="F206" s="44"/>
      <c r="G206" s="51">
        <v>11541.54</v>
      </c>
    </row>
    <row r="207" spans="1:7" x14ac:dyDescent="0.3">
      <c r="A207" s="41">
        <v>45005</v>
      </c>
      <c r="B207" s="21" t="s">
        <v>182</v>
      </c>
      <c r="C207" s="36">
        <v>8018090</v>
      </c>
      <c r="D207" s="17" t="s">
        <v>94</v>
      </c>
      <c r="E207" s="30" t="s">
        <v>2450</v>
      </c>
      <c r="F207" s="44"/>
      <c r="G207" s="51">
        <v>102073.43</v>
      </c>
    </row>
    <row r="208" spans="1:7" x14ac:dyDescent="0.3">
      <c r="A208" s="41">
        <v>45005</v>
      </c>
      <c r="B208" s="21" t="s">
        <v>182</v>
      </c>
      <c r="C208" s="36">
        <v>19738395</v>
      </c>
      <c r="D208" s="17" t="s">
        <v>76</v>
      </c>
      <c r="E208" s="30" t="s">
        <v>2451</v>
      </c>
      <c r="F208" s="44"/>
      <c r="G208" s="51">
        <v>159.03</v>
      </c>
    </row>
    <row r="209" spans="1:7" x14ac:dyDescent="0.3">
      <c r="A209" s="41">
        <v>45005</v>
      </c>
      <c r="B209" s="21" t="s">
        <v>182</v>
      </c>
      <c r="C209" s="36">
        <v>75838477</v>
      </c>
      <c r="D209" s="17" t="s">
        <v>392</v>
      </c>
      <c r="E209" s="30" t="s">
        <v>2452</v>
      </c>
      <c r="F209" s="112"/>
      <c r="G209" s="51">
        <v>139.5</v>
      </c>
    </row>
    <row r="210" spans="1:7" x14ac:dyDescent="0.3">
      <c r="A210" s="41">
        <v>45005</v>
      </c>
      <c r="B210" s="21" t="s">
        <v>182</v>
      </c>
      <c r="C210" s="36">
        <v>75649070</v>
      </c>
      <c r="D210" s="17" t="s">
        <v>95</v>
      </c>
      <c r="E210" s="30" t="s">
        <v>2453</v>
      </c>
      <c r="F210" s="112"/>
      <c r="G210" s="51">
        <v>3040.56</v>
      </c>
    </row>
    <row r="211" spans="1:7" x14ac:dyDescent="0.3">
      <c r="A211" s="41">
        <v>45005</v>
      </c>
      <c r="B211" s="21" t="s">
        <v>182</v>
      </c>
      <c r="C211" s="36">
        <v>75509643</v>
      </c>
      <c r="D211" s="17" t="s">
        <v>392</v>
      </c>
      <c r="E211" s="30" t="s">
        <v>2454</v>
      </c>
      <c r="F211" s="112"/>
      <c r="G211" s="51">
        <v>2682.85</v>
      </c>
    </row>
    <row r="212" spans="1:7" ht="24" x14ac:dyDescent="0.3">
      <c r="A212" s="40">
        <v>45005</v>
      </c>
      <c r="B212" s="21" t="s">
        <v>182</v>
      </c>
      <c r="C212" s="36">
        <v>76209732</v>
      </c>
      <c r="D212" s="17" t="s">
        <v>74</v>
      </c>
      <c r="E212" s="30" t="s">
        <v>2455</v>
      </c>
      <c r="F212" s="112"/>
      <c r="G212" s="51">
        <v>11582.9</v>
      </c>
    </row>
    <row r="213" spans="1:7" ht="24" x14ac:dyDescent="0.3">
      <c r="A213" s="41">
        <v>45005</v>
      </c>
      <c r="B213" s="27" t="s">
        <v>186</v>
      </c>
      <c r="C213" s="37" t="s">
        <v>2456</v>
      </c>
      <c r="D213" s="19" t="s">
        <v>72</v>
      </c>
      <c r="E213" s="34" t="s">
        <v>2457</v>
      </c>
      <c r="F213" s="111"/>
      <c r="G213" s="51">
        <v>183.03</v>
      </c>
    </row>
    <row r="214" spans="1:7" x14ac:dyDescent="0.3">
      <c r="A214" s="40">
        <v>45006</v>
      </c>
      <c r="B214" s="21" t="s">
        <v>103</v>
      </c>
      <c r="C214" s="40" t="s">
        <v>377</v>
      </c>
      <c r="D214" s="17" t="s">
        <v>62</v>
      </c>
      <c r="E214" s="30" t="s">
        <v>204</v>
      </c>
      <c r="F214" s="44">
        <v>13955.91</v>
      </c>
      <c r="G214" s="44"/>
    </row>
    <row r="215" spans="1:7" x14ac:dyDescent="0.3">
      <c r="A215" s="40">
        <v>45006</v>
      </c>
      <c r="B215" s="21" t="s">
        <v>103</v>
      </c>
      <c r="C215" s="40" t="s">
        <v>377</v>
      </c>
      <c r="D215" s="17" t="s">
        <v>629</v>
      </c>
      <c r="E215" s="30" t="s">
        <v>890</v>
      </c>
      <c r="F215" s="44">
        <v>1259.8399999999999</v>
      </c>
      <c r="G215" s="44"/>
    </row>
    <row r="216" spans="1:7" x14ac:dyDescent="0.3">
      <c r="A216" s="41">
        <v>45006</v>
      </c>
      <c r="B216" s="21" t="s">
        <v>188</v>
      </c>
      <c r="C216" s="36">
        <v>4832</v>
      </c>
      <c r="D216" s="19" t="s">
        <v>70</v>
      </c>
      <c r="E216" s="30" t="s">
        <v>2458</v>
      </c>
      <c r="F216" s="112"/>
      <c r="G216" s="51">
        <v>5340</v>
      </c>
    </row>
    <row r="217" spans="1:7" ht="24" x14ac:dyDescent="0.3">
      <c r="A217" s="43">
        <v>45006</v>
      </c>
      <c r="B217" s="26" t="s">
        <v>1266</v>
      </c>
      <c r="C217" s="18">
        <v>129</v>
      </c>
      <c r="D217" s="18" t="s">
        <v>91</v>
      </c>
      <c r="E217" s="24" t="s">
        <v>2459</v>
      </c>
      <c r="F217" s="110"/>
      <c r="G217" s="51">
        <v>2700</v>
      </c>
    </row>
    <row r="218" spans="1:7" x14ac:dyDescent="0.3">
      <c r="A218" s="43">
        <v>45006</v>
      </c>
      <c r="B218" s="22" t="s">
        <v>504</v>
      </c>
      <c r="C218" s="129" t="s">
        <v>2460</v>
      </c>
      <c r="D218" s="18" t="s">
        <v>63</v>
      </c>
      <c r="E218" s="24" t="s">
        <v>2390</v>
      </c>
      <c r="F218" s="112"/>
      <c r="G218" s="51">
        <v>1330</v>
      </c>
    </row>
    <row r="219" spans="1:7" x14ac:dyDescent="0.3">
      <c r="A219" s="43">
        <v>45006</v>
      </c>
      <c r="B219" s="30" t="s">
        <v>2461</v>
      </c>
      <c r="C219" s="18" t="s">
        <v>2158</v>
      </c>
      <c r="D219" s="17" t="s">
        <v>76</v>
      </c>
      <c r="E219" s="30" t="s">
        <v>2159</v>
      </c>
      <c r="F219" s="112"/>
      <c r="G219" s="51">
        <v>629.91999999999996</v>
      </c>
    </row>
    <row r="220" spans="1:7" x14ac:dyDescent="0.3">
      <c r="A220" s="43">
        <v>45006</v>
      </c>
      <c r="B220" s="22" t="s">
        <v>110</v>
      </c>
      <c r="C220" s="18">
        <v>424659</v>
      </c>
      <c r="D220" s="18" t="s">
        <v>83</v>
      </c>
      <c r="E220" s="24" t="s">
        <v>2131</v>
      </c>
      <c r="F220" s="121"/>
      <c r="G220" s="51">
        <v>5209.1400000000003</v>
      </c>
    </row>
    <row r="221" spans="1:7" x14ac:dyDescent="0.3">
      <c r="A221" s="42">
        <v>45006</v>
      </c>
      <c r="B221" s="22" t="s">
        <v>103</v>
      </c>
      <c r="C221" s="18" t="s">
        <v>379</v>
      </c>
      <c r="D221" s="18" t="s">
        <v>65</v>
      </c>
      <c r="E221" s="24" t="s">
        <v>217</v>
      </c>
      <c r="F221" s="110"/>
      <c r="G221" s="51">
        <v>6.6899999999999995</v>
      </c>
    </row>
    <row r="222" spans="1:7" x14ac:dyDescent="0.3">
      <c r="A222" s="40">
        <v>45007</v>
      </c>
      <c r="B222" s="21" t="s">
        <v>103</v>
      </c>
      <c r="C222" s="40" t="s">
        <v>377</v>
      </c>
      <c r="D222" s="17" t="s">
        <v>62</v>
      </c>
      <c r="E222" s="30" t="s">
        <v>204</v>
      </c>
      <c r="F222" s="44">
        <v>3054.83</v>
      </c>
      <c r="G222" s="44"/>
    </row>
    <row r="223" spans="1:7" x14ac:dyDescent="0.3">
      <c r="A223" s="40">
        <v>45007</v>
      </c>
      <c r="B223" s="21" t="s">
        <v>103</v>
      </c>
      <c r="C223" s="40" t="s">
        <v>377</v>
      </c>
      <c r="D223" s="17" t="s">
        <v>629</v>
      </c>
      <c r="E223" s="30" t="s">
        <v>890</v>
      </c>
      <c r="F223" s="44">
        <v>2097.65</v>
      </c>
      <c r="G223" s="44"/>
    </row>
    <row r="224" spans="1:7" x14ac:dyDescent="0.3">
      <c r="A224" s="41">
        <v>45007</v>
      </c>
      <c r="B224" s="30" t="s">
        <v>2462</v>
      </c>
      <c r="C224" s="18" t="s">
        <v>2158</v>
      </c>
      <c r="D224" s="17" t="s">
        <v>76</v>
      </c>
      <c r="E224" s="30" t="s">
        <v>2159</v>
      </c>
      <c r="F224" s="112"/>
      <c r="G224" s="51">
        <v>1045.27</v>
      </c>
    </row>
    <row r="225" spans="1:7" x14ac:dyDescent="0.3">
      <c r="A225" s="41">
        <v>45007</v>
      </c>
      <c r="B225" s="22" t="s">
        <v>536</v>
      </c>
      <c r="C225" s="38">
        <v>15618</v>
      </c>
      <c r="D225" s="18" t="s">
        <v>66</v>
      </c>
      <c r="E225" s="24" t="s">
        <v>1920</v>
      </c>
      <c r="F225" s="110"/>
      <c r="G225" s="51">
        <v>200.6</v>
      </c>
    </row>
    <row r="226" spans="1:7" x14ac:dyDescent="0.3">
      <c r="A226" s="41">
        <v>45007</v>
      </c>
      <c r="B226" s="22" t="s">
        <v>1928</v>
      </c>
      <c r="C226" s="18">
        <v>202</v>
      </c>
      <c r="D226" s="18" t="s">
        <v>66</v>
      </c>
      <c r="E226" s="24" t="s">
        <v>1907</v>
      </c>
      <c r="F226" s="110"/>
      <c r="G226" s="51">
        <v>1754</v>
      </c>
    </row>
    <row r="227" spans="1:7" x14ac:dyDescent="0.3">
      <c r="A227" s="41">
        <v>45007</v>
      </c>
      <c r="B227" s="22" t="s">
        <v>107</v>
      </c>
      <c r="C227" s="38">
        <v>4932</v>
      </c>
      <c r="D227" s="18" t="s">
        <v>82</v>
      </c>
      <c r="E227" s="24" t="s">
        <v>1918</v>
      </c>
      <c r="F227" s="110"/>
      <c r="G227" s="51">
        <v>888.88</v>
      </c>
    </row>
    <row r="228" spans="1:7" x14ac:dyDescent="0.3">
      <c r="A228" s="41">
        <v>45007</v>
      </c>
      <c r="B228" s="22" t="s">
        <v>473</v>
      </c>
      <c r="C228" s="38" t="s">
        <v>579</v>
      </c>
      <c r="D228" s="18" t="s">
        <v>1121</v>
      </c>
      <c r="E228" s="24" t="s">
        <v>2462</v>
      </c>
      <c r="F228" s="110"/>
      <c r="G228" s="51">
        <v>99.93</v>
      </c>
    </row>
    <row r="229" spans="1:7" x14ac:dyDescent="0.3">
      <c r="A229" s="41">
        <v>45007</v>
      </c>
      <c r="B229" s="30" t="s">
        <v>2463</v>
      </c>
      <c r="C229" s="18" t="s">
        <v>2158</v>
      </c>
      <c r="D229" s="17" t="s">
        <v>76</v>
      </c>
      <c r="E229" s="30" t="s">
        <v>2159</v>
      </c>
      <c r="F229" s="112"/>
      <c r="G229" s="51">
        <v>1159.3399999999999</v>
      </c>
    </row>
    <row r="230" spans="1:7" x14ac:dyDescent="0.3">
      <c r="A230" s="42">
        <v>45007</v>
      </c>
      <c r="B230" s="22" t="s">
        <v>103</v>
      </c>
      <c r="C230" s="18" t="s">
        <v>379</v>
      </c>
      <c r="D230" s="18" t="s">
        <v>65</v>
      </c>
      <c r="E230" s="24" t="s">
        <v>217</v>
      </c>
      <c r="F230" s="110"/>
      <c r="G230" s="51">
        <v>4.46</v>
      </c>
    </row>
    <row r="231" spans="1:7" x14ac:dyDescent="0.3">
      <c r="A231" s="40">
        <v>45008</v>
      </c>
      <c r="B231" s="21" t="s">
        <v>103</v>
      </c>
      <c r="C231" s="40" t="s">
        <v>377</v>
      </c>
      <c r="D231" s="17" t="s">
        <v>62</v>
      </c>
      <c r="E231" s="30" t="s">
        <v>204</v>
      </c>
      <c r="F231" s="44">
        <v>60789.62</v>
      </c>
      <c r="G231" s="44"/>
    </row>
    <row r="232" spans="1:7" x14ac:dyDescent="0.3">
      <c r="A232" s="40">
        <v>45008</v>
      </c>
      <c r="B232" s="21" t="s">
        <v>103</v>
      </c>
      <c r="C232" s="40" t="s">
        <v>377</v>
      </c>
      <c r="D232" s="17" t="s">
        <v>629</v>
      </c>
      <c r="E232" s="30" t="s">
        <v>890</v>
      </c>
      <c r="F232" s="44">
        <v>21927.119999999999</v>
      </c>
      <c r="G232" s="44"/>
    </row>
    <row r="233" spans="1:7" x14ac:dyDescent="0.3">
      <c r="A233" s="40">
        <v>45008</v>
      </c>
      <c r="B233" s="21" t="s">
        <v>103</v>
      </c>
      <c r="C233" s="40" t="s">
        <v>377</v>
      </c>
      <c r="D233" s="17" t="s">
        <v>2148</v>
      </c>
      <c r="E233" s="30" t="s">
        <v>2464</v>
      </c>
      <c r="F233" s="44">
        <v>1950.25</v>
      </c>
      <c r="G233" s="44"/>
    </row>
    <row r="234" spans="1:7" x14ac:dyDescent="0.3">
      <c r="A234" s="41">
        <v>45008</v>
      </c>
      <c r="B234" s="21" t="s">
        <v>192</v>
      </c>
      <c r="C234" s="36">
        <v>243158</v>
      </c>
      <c r="D234" s="17" t="s">
        <v>100</v>
      </c>
      <c r="E234" s="30" t="s">
        <v>2465</v>
      </c>
      <c r="F234" s="112"/>
      <c r="G234" s="51">
        <v>60738.7</v>
      </c>
    </row>
    <row r="235" spans="1:7" x14ac:dyDescent="0.3">
      <c r="A235" s="41">
        <v>45008</v>
      </c>
      <c r="B235" s="30" t="s">
        <v>2466</v>
      </c>
      <c r="C235" s="18" t="s">
        <v>2158</v>
      </c>
      <c r="D235" s="17" t="s">
        <v>76</v>
      </c>
      <c r="E235" s="30" t="s">
        <v>2159</v>
      </c>
      <c r="F235" s="112"/>
      <c r="G235" s="51">
        <v>688.32</v>
      </c>
    </row>
    <row r="236" spans="1:7" x14ac:dyDescent="0.3">
      <c r="A236" s="41">
        <v>45008</v>
      </c>
      <c r="B236" s="30" t="s">
        <v>2467</v>
      </c>
      <c r="C236" s="18" t="s">
        <v>2158</v>
      </c>
      <c r="D236" s="17" t="s">
        <v>76</v>
      </c>
      <c r="E236" s="30" t="s">
        <v>2468</v>
      </c>
      <c r="F236" s="112"/>
      <c r="G236" s="51">
        <v>1950.25</v>
      </c>
    </row>
    <row r="237" spans="1:7" x14ac:dyDescent="0.3">
      <c r="A237" s="41">
        <v>45008</v>
      </c>
      <c r="B237" s="30" t="s">
        <v>2469</v>
      </c>
      <c r="C237" s="18" t="s">
        <v>2158</v>
      </c>
      <c r="D237" s="17" t="s">
        <v>76</v>
      </c>
      <c r="E237" s="30" t="s">
        <v>2159</v>
      </c>
      <c r="F237" s="112"/>
      <c r="G237" s="51">
        <v>3143.71</v>
      </c>
    </row>
    <row r="238" spans="1:7" x14ac:dyDescent="0.3">
      <c r="A238" s="41">
        <v>45008</v>
      </c>
      <c r="B238" s="22" t="s">
        <v>473</v>
      </c>
      <c r="C238" s="38" t="s">
        <v>579</v>
      </c>
      <c r="D238" s="18" t="s">
        <v>1121</v>
      </c>
      <c r="E238" s="24" t="s">
        <v>2467</v>
      </c>
      <c r="F238" s="110"/>
      <c r="G238" s="51">
        <v>9.56</v>
      </c>
    </row>
    <row r="239" spans="1:7" x14ac:dyDescent="0.3">
      <c r="A239" s="41">
        <v>45008</v>
      </c>
      <c r="B239" s="22" t="s">
        <v>473</v>
      </c>
      <c r="C239" s="38" t="s">
        <v>579</v>
      </c>
      <c r="D239" s="18" t="s">
        <v>1121</v>
      </c>
      <c r="E239" s="24" t="s">
        <v>2470</v>
      </c>
      <c r="F239" s="110"/>
      <c r="G239" s="51">
        <v>22.52</v>
      </c>
    </row>
    <row r="240" spans="1:7" x14ac:dyDescent="0.3">
      <c r="A240" s="41">
        <v>45008</v>
      </c>
      <c r="B240" s="22" t="s">
        <v>473</v>
      </c>
      <c r="C240" s="38" t="s">
        <v>579</v>
      </c>
      <c r="D240" s="18" t="s">
        <v>1121</v>
      </c>
      <c r="E240" s="24" t="s">
        <v>2471</v>
      </c>
      <c r="F240" s="110"/>
      <c r="G240" s="51">
        <v>8276.27</v>
      </c>
    </row>
    <row r="241" spans="1:7" x14ac:dyDescent="0.3">
      <c r="A241" s="41">
        <v>45008</v>
      </c>
      <c r="B241" s="30" t="s">
        <v>2471</v>
      </c>
      <c r="C241" s="18" t="s">
        <v>2158</v>
      </c>
      <c r="D241" s="17" t="s">
        <v>76</v>
      </c>
      <c r="E241" s="30" t="s">
        <v>2159</v>
      </c>
      <c r="F241" s="112"/>
      <c r="G241" s="51">
        <v>9329.35</v>
      </c>
    </row>
    <row r="242" spans="1:7" x14ac:dyDescent="0.3">
      <c r="A242" s="41">
        <v>45008</v>
      </c>
      <c r="B242" s="30" t="s">
        <v>2470</v>
      </c>
      <c r="C242" s="18" t="s">
        <v>2158</v>
      </c>
      <c r="D242" s="17" t="s">
        <v>76</v>
      </c>
      <c r="E242" s="30" t="s">
        <v>2159</v>
      </c>
      <c r="F242" s="112"/>
      <c r="G242" s="51">
        <v>501.62</v>
      </c>
    </row>
    <row r="243" spans="1:7" x14ac:dyDescent="0.3">
      <c r="A243" s="42">
        <v>45008</v>
      </c>
      <c r="B243" s="22" t="s">
        <v>103</v>
      </c>
      <c r="C243" s="18" t="s">
        <v>379</v>
      </c>
      <c r="D243" s="18" t="s">
        <v>65</v>
      </c>
      <c r="E243" s="24" t="s">
        <v>217</v>
      </c>
      <c r="F243" s="110"/>
      <c r="G243" s="51">
        <v>6.6899999999999995</v>
      </c>
    </row>
    <row r="244" spans="1:7" x14ac:dyDescent="0.3">
      <c r="A244" s="40">
        <v>45009</v>
      </c>
      <c r="B244" s="21" t="s">
        <v>173</v>
      </c>
      <c r="C244" s="40" t="s">
        <v>377</v>
      </c>
      <c r="D244" s="17" t="s">
        <v>90</v>
      </c>
      <c r="E244" s="30" t="s">
        <v>2472</v>
      </c>
      <c r="F244" s="44">
        <v>4223591.01</v>
      </c>
      <c r="G244" s="44"/>
    </row>
    <row r="245" spans="1:7" x14ac:dyDescent="0.3">
      <c r="A245" s="42">
        <v>45009</v>
      </c>
      <c r="B245" s="22" t="s">
        <v>103</v>
      </c>
      <c r="C245" s="18" t="s">
        <v>377</v>
      </c>
      <c r="D245" s="18" t="s">
        <v>448</v>
      </c>
      <c r="E245" s="24" t="s">
        <v>667</v>
      </c>
      <c r="F245" s="110"/>
      <c r="G245" s="51">
        <v>4206678.5</v>
      </c>
    </row>
    <row r="246" spans="1:7" x14ac:dyDescent="0.3">
      <c r="A246" s="42">
        <v>45009</v>
      </c>
      <c r="B246" s="21" t="s">
        <v>182</v>
      </c>
      <c r="C246" s="36">
        <v>12866575</v>
      </c>
      <c r="D246" s="17" t="s">
        <v>101</v>
      </c>
      <c r="E246" s="30" t="s">
        <v>2473</v>
      </c>
      <c r="F246" s="44"/>
      <c r="G246" s="51">
        <v>14805.06</v>
      </c>
    </row>
    <row r="247" spans="1:7" x14ac:dyDescent="0.3">
      <c r="A247" s="42">
        <v>45009</v>
      </c>
      <c r="B247" s="22" t="s">
        <v>110</v>
      </c>
      <c r="C247" s="18">
        <v>422216</v>
      </c>
      <c r="D247" s="18" t="s">
        <v>83</v>
      </c>
      <c r="E247" s="24" t="s">
        <v>2131</v>
      </c>
      <c r="F247" s="121"/>
      <c r="G247" s="51">
        <v>100.84</v>
      </c>
    </row>
    <row r="248" spans="1:7" x14ac:dyDescent="0.3">
      <c r="A248" s="41">
        <v>45009</v>
      </c>
      <c r="B248" s="30" t="s">
        <v>2467</v>
      </c>
      <c r="C248" s="18" t="s">
        <v>2158</v>
      </c>
      <c r="D248" s="17" t="s">
        <v>76</v>
      </c>
      <c r="E248" s="30" t="s">
        <v>2474</v>
      </c>
      <c r="F248" s="112"/>
      <c r="G248" s="51">
        <v>1950.25</v>
      </c>
    </row>
    <row r="249" spans="1:7" x14ac:dyDescent="0.3">
      <c r="A249" s="42">
        <v>45009</v>
      </c>
      <c r="B249" s="22" t="s">
        <v>196</v>
      </c>
      <c r="C249" s="18">
        <v>1548</v>
      </c>
      <c r="D249" s="18" t="s">
        <v>66</v>
      </c>
      <c r="E249" s="24" t="s">
        <v>1907</v>
      </c>
      <c r="F249" s="110"/>
      <c r="G249" s="51">
        <v>51.9</v>
      </c>
    </row>
    <row r="250" spans="1:7" x14ac:dyDescent="0.3">
      <c r="A250" s="42">
        <v>45009</v>
      </c>
      <c r="B250" s="22" t="s">
        <v>103</v>
      </c>
      <c r="C250" s="18" t="s">
        <v>379</v>
      </c>
      <c r="D250" s="18" t="s">
        <v>65</v>
      </c>
      <c r="E250" s="24" t="s">
        <v>217</v>
      </c>
      <c r="F250" s="110"/>
      <c r="G250" s="51">
        <v>4.46</v>
      </c>
    </row>
    <row r="251" spans="1:7" x14ac:dyDescent="0.3">
      <c r="A251" s="40">
        <v>45012</v>
      </c>
      <c r="B251" s="21" t="s">
        <v>103</v>
      </c>
      <c r="C251" s="40" t="s">
        <v>377</v>
      </c>
      <c r="D251" s="17" t="s">
        <v>62</v>
      </c>
      <c r="E251" s="30" t="s">
        <v>2336</v>
      </c>
      <c r="F251" s="44">
        <v>4162698.4</v>
      </c>
      <c r="G251" s="44"/>
    </row>
    <row r="252" spans="1:7" x14ac:dyDescent="0.3">
      <c r="A252" s="40">
        <v>45012</v>
      </c>
      <c r="B252" s="21" t="s">
        <v>103</v>
      </c>
      <c r="C252" s="40" t="s">
        <v>377</v>
      </c>
      <c r="D252" s="17" t="s">
        <v>62</v>
      </c>
      <c r="E252" s="30" t="s">
        <v>2475</v>
      </c>
      <c r="F252" s="44">
        <v>4206686.78</v>
      </c>
      <c r="G252" s="44"/>
    </row>
    <row r="253" spans="1:7" x14ac:dyDescent="0.3">
      <c r="A253" s="42">
        <v>45012</v>
      </c>
      <c r="B253" s="22" t="s">
        <v>103</v>
      </c>
      <c r="C253" s="18" t="s">
        <v>377</v>
      </c>
      <c r="D253" s="18" t="s">
        <v>448</v>
      </c>
      <c r="E253" s="24" t="s">
        <v>667</v>
      </c>
      <c r="F253" s="110"/>
      <c r="G253" s="51">
        <v>4162698.4</v>
      </c>
    </row>
    <row r="254" spans="1:7" x14ac:dyDescent="0.3">
      <c r="A254" s="42">
        <v>45012</v>
      </c>
      <c r="B254" s="22" t="s">
        <v>103</v>
      </c>
      <c r="C254" s="18" t="s">
        <v>377</v>
      </c>
      <c r="D254" s="18" t="s">
        <v>448</v>
      </c>
      <c r="E254" s="24" t="s">
        <v>667</v>
      </c>
      <c r="F254" s="110"/>
      <c r="G254" s="51">
        <v>3962463.41</v>
      </c>
    </row>
    <row r="255" spans="1:7" x14ac:dyDescent="0.3">
      <c r="A255" s="43">
        <v>45012</v>
      </c>
      <c r="B255" s="22" t="s">
        <v>110</v>
      </c>
      <c r="C255" s="18">
        <v>422607</v>
      </c>
      <c r="D255" s="18" t="s">
        <v>83</v>
      </c>
      <c r="E255" s="24" t="s">
        <v>2131</v>
      </c>
      <c r="F255" s="121"/>
      <c r="G255" s="51">
        <v>1325.2</v>
      </c>
    </row>
    <row r="256" spans="1:7" x14ac:dyDescent="0.3">
      <c r="A256" s="42">
        <v>45012</v>
      </c>
      <c r="B256" s="22" t="s">
        <v>189</v>
      </c>
      <c r="C256" s="18">
        <v>20633</v>
      </c>
      <c r="D256" s="18" t="s">
        <v>91</v>
      </c>
      <c r="E256" s="30" t="s">
        <v>2476</v>
      </c>
      <c r="F256" s="121"/>
      <c r="G256" s="51">
        <v>285.70999999999998</v>
      </c>
    </row>
    <row r="257" spans="1:7" x14ac:dyDescent="0.3">
      <c r="A257" s="40">
        <v>45012</v>
      </c>
      <c r="B257" s="21" t="s">
        <v>171</v>
      </c>
      <c r="C257" s="36">
        <v>44028767</v>
      </c>
      <c r="D257" s="19" t="s">
        <v>63</v>
      </c>
      <c r="E257" s="30" t="s">
        <v>2477</v>
      </c>
      <c r="F257" s="44"/>
      <c r="G257" s="51">
        <v>1580.85</v>
      </c>
    </row>
    <row r="258" spans="1:7" x14ac:dyDescent="0.3">
      <c r="A258" s="41">
        <v>45012</v>
      </c>
      <c r="B258" s="21" t="s">
        <v>167</v>
      </c>
      <c r="C258" s="36">
        <v>12805</v>
      </c>
      <c r="D258" s="17" t="s">
        <v>69</v>
      </c>
      <c r="E258" s="30" t="s">
        <v>2478</v>
      </c>
      <c r="F258" s="44"/>
      <c r="G258" s="51">
        <v>12740.43</v>
      </c>
    </row>
    <row r="259" spans="1:7" x14ac:dyDescent="0.3">
      <c r="A259" s="41">
        <v>45012</v>
      </c>
      <c r="B259" s="22" t="s">
        <v>1928</v>
      </c>
      <c r="C259" s="18">
        <v>203</v>
      </c>
      <c r="D259" s="18" t="s">
        <v>66</v>
      </c>
      <c r="E259" s="24" t="s">
        <v>1907</v>
      </c>
      <c r="F259" s="110"/>
      <c r="G259" s="51">
        <v>33</v>
      </c>
    </row>
    <row r="260" spans="1:7" x14ac:dyDescent="0.3">
      <c r="A260" s="41">
        <v>45012</v>
      </c>
      <c r="B260" s="22" t="s">
        <v>1928</v>
      </c>
      <c r="C260" s="18">
        <v>208</v>
      </c>
      <c r="D260" s="18" t="s">
        <v>66</v>
      </c>
      <c r="E260" s="24" t="s">
        <v>1907</v>
      </c>
      <c r="F260" s="110"/>
      <c r="G260" s="51">
        <v>1359.75</v>
      </c>
    </row>
    <row r="261" spans="1:7" x14ac:dyDescent="0.3">
      <c r="A261" s="40">
        <v>45012</v>
      </c>
      <c r="B261" s="22" t="s">
        <v>196</v>
      </c>
      <c r="C261" s="18">
        <v>1547</v>
      </c>
      <c r="D261" s="18" t="s">
        <v>66</v>
      </c>
      <c r="E261" s="24" t="s">
        <v>1907</v>
      </c>
      <c r="F261" s="110"/>
      <c r="G261" s="51">
        <v>252</v>
      </c>
    </row>
    <row r="262" spans="1:7" x14ac:dyDescent="0.3">
      <c r="A262" s="42">
        <v>45012</v>
      </c>
      <c r="B262" s="22" t="s">
        <v>189</v>
      </c>
      <c r="C262" s="18">
        <v>20628</v>
      </c>
      <c r="D262" s="18" t="s">
        <v>68</v>
      </c>
      <c r="E262" s="30" t="s">
        <v>2479</v>
      </c>
      <c r="F262" s="121"/>
      <c r="G262" s="51">
        <v>350.52</v>
      </c>
    </row>
    <row r="263" spans="1:7" ht="24" x14ac:dyDescent="0.3">
      <c r="A263" s="41">
        <v>45012</v>
      </c>
      <c r="B263" s="21" t="s">
        <v>1989</v>
      </c>
      <c r="C263" s="36">
        <v>1648</v>
      </c>
      <c r="D263" s="17" t="s">
        <v>81</v>
      </c>
      <c r="E263" s="30" t="s">
        <v>2480</v>
      </c>
      <c r="F263" s="44"/>
      <c r="G263" s="51">
        <v>200233.99</v>
      </c>
    </row>
    <row r="264" spans="1:7" x14ac:dyDescent="0.3">
      <c r="A264" s="41">
        <v>45012</v>
      </c>
      <c r="B264" s="21" t="s">
        <v>132</v>
      </c>
      <c r="C264" s="36">
        <v>1173</v>
      </c>
      <c r="D264" s="17" t="s">
        <v>78</v>
      </c>
      <c r="E264" s="30" t="s">
        <v>2481</v>
      </c>
      <c r="F264" s="44"/>
      <c r="G264" s="51">
        <v>25000</v>
      </c>
    </row>
    <row r="265" spans="1:7" x14ac:dyDescent="0.3">
      <c r="A265" s="42">
        <v>45012</v>
      </c>
      <c r="B265" s="22" t="s">
        <v>1391</v>
      </c>
      <c r="C265" s="18">
        <v>11500</v>
      </c>
      <c r="D265" s="65" t="s">
        <v>66</v>
      </c>
      <c r="E265" s="24" t="s">
        <v>2482</v>
      </c>
      <c r="F265" s="110"/>
      <c r="G265" s="51">
        <v>172.8</v>
      </c>
    </row>
    <row r="266" spans="1:7" x14ac:dyDescent="0.3">
      <c r="A266" s="42">
        <v>45012</v>
      </c>
      <c r="B266" s="22" t="s">
        <v>1391</v>
      </c>
      <c r="C266" s="18">
        <v>11395</v>
      </c>
      <c r="D266" s="65" t="s">
        <v>66</v>
      </c>
      <c r="E266" s="24" t="s">
        <v>2483</v>
      </c>
      <c r="F266" s="110"/>
      <c r="G266" s="51">
        <v>880.2</v>
      </c>
    </row>
    <row r="267" spans="1:7" x14ac:dyDescent="0.3">
      <c r="A267" s="42">
        <v>45012</v>
      </c>
      <c r="B267" s="22" t="s">
        <v>103</v>
      </c>
      <c r="C267" s="18" t="s">
        <v>379</v>
      </c>
      <c r="D267" s="18" t="s">
        <v>65</v>
      </c>
      <c r="E267" s="24" t="s">
        <v>217</v>
      </c>
      <c r="F267" s="110"/>
      <c r="G267" s="51">
        <v>8.92</v>
      </c>
    </row>
    <row r="268" spans="1:7" x14ac:dyDescent="0.3">
      <c r="A268" s="40">
        <v>45013</v>
      </c>
      <c r="B268" s="21" t="s">
        <v>103</v>
      </c>
      <c r="C268" s="40" t="s">
        <v>377</v>
      </c>
      <c r="D268" s="17" t="s">
        <v>62</v>
      </c>
      <c r="E268" s="30" t="s">
        <v>204</v>
      </c>
      <c r="F268" s="44">
        <v>136.57</v>
      </c>
      <c r="G268" s="44"/>
    </row>
    <row r="269" spans="1:7" x14ac:dyDescent="0.3">
      <c r="A269" s="40">
        <v>45013</v>
      </c>
      <c r="B269" s="21" t="s">
        <v>103</v>
      </c>
      <c r="C269" s="40" t="s">
        <v>377</v>
      </c>
      <c r="D269" s="17" t="s">
        <v>629</v>
      </c>
      <c r="E269" s="30" t="s">
        <v>890</v>
      </c>
      <c r="F269" s="44">
        <v>1376.73</v>
      </c>
      <c r="G269" s="44"/>
    </row>
    <row r="270" spans="1:7" x14ac:dyDescent="0.3">
      <c r="A270" s="42">
        <v>45013</v>
      </c>
      <c r="B270" s="22" t="s">
        <v>189</v>
      </c>
      <c r="C270" s="18">
        <v>20659</v>
      </c>
      <c r="D270" s="18" t="s">
        <v>68</v>
      </c>
      <c r="E270" s="30" t="s">
        <v>1566</v>
      </c>
      <c r="F270" s="121"/>
      <c r="G270" s="51">
        <v>37.659999999999997</v>
      </c>
    </row>
    <row r="271" spans="1:7" x14ac:dyDescent="0.3">
      <c r="A271" s="42">
        <v>45013</v>
      </c>
      <c r="B271" s="30" t="s">
        <v>2484</v>
      </c>
      <c r="C271" s="18" t="s">
        <v>2158</v>
      </c>
      <c r="D271" s="17" t="s">
        <v>76</v>
      </c>
      <c r="E271" s="30" t="s">
        <v>2159</v>
      </c>
      <c r="F271" s="112"/>
      <c r="G271" s="51">
        <v>1471.18</v>
      </c>
    </row>
    <row r="272" spans="1:7" x14ac:dyDescent="0.3">
      <c r="A272" s="42">
        <v>45013</v>
      </c>
      <c r="B272" s="22" t="s">
        <v>103</v>
      </c>
      <c r="C272" s="18" t="s">
        <v>379</v>
      </c>
      <c r="D272" s="18" t="s">
        <v>65</v>
      </c>
      <c r="E272" s="24" t="s">
        <v>217</v>
      </c>
      <c r="F272" s="110"/>
      <c r="G272" s="51">
        <v>4.46</v>
      </c>
    </row>
    <row r="273" spans="1:7" x14ac:dyDescent="0.3">
      <c r="A273" s="40">
        <v>45014</v>
      </c>
      <c r="B273" s="21" t="s">
        <v>103</v>
      </c>
      <c r="C273" s="40" t="s">
        <v>377</v>
      </c>
      <c r="D273" s="17" t="s">
        <v>629</v>
      </c>
      <c r="E273" s="30" t="s">
        <v>890</v>
      </c>
      <c r="F273" s="44">
        <v>193103.06</v>
      </c>
      <c r="G273" s="44"/>
    </row>
    <row r="274" spans="1:7" x14ac:dyDescent="0.3">
      <c r="A274" s="42">
        <v>45014</v>
      </c>
      <c r="B274" s="22" t="s">
        <v>103</v>
      </c>
      <c r="C274" s="18" t="s">
        <v>377</v>
      </c>
      <c r="D274" s="18" t="s">
        <v>448</v>
      </c>
      <c r="E274" s="24" t="s">
        <v>285</v>
      </c>
      <c r="F274" s="110"/>
      <c r="G274" s="51">
        <v>18789.78</v>
      </c>
    </row>
    <row r="275" spans="1:7" x14ac:dyDescent="0.3">
      <c r="A275" s="42">
        <v>45014</v>
      </c>
      <c r="B275" s="23" t="s">
        <v>157</v>
      </c>
      <c r="C275" s="36" t="s">
        <v>2129</v>
      </c>
      <c r="D275" s="17" t="s">
        <v>85</v>
      </c>
      <c r="E275" s="34" t="s">
        <v>2146</v>
      </c>
      <c r="F275" s="44"/>
      <c r="G275" s="51">
        <v>25014.54</v>
      </c>
    </row>
    <row r="276" spans="1:7" x14ac:dyDescent="0.3">
      <c r="A276" s="42">
        <v>45014</v>
      </c>
      <c r="B276" s="22" t="s">
        <v>103</v>
      </c>
      <c r="C276" s="18" t="s">
        <v>379</v>
      </c>
      <c r="D276" s="18" t="s">
        <v>65</v>
      </c>
      <c r="E276" s="24" t="s">
        <v>208</v>
      </c>
      <c r="F276" s="110"/>
      <c r="G276" s="51">
        <v>38.520000000000003</v>
      </c>
    </row>
    <row r="277" spans="1:7" ht="24" x14ac:dyDescent="0.3">
      <c r="A277" s="42">
        <v>45014</v>
      </c>
      <c r="B277" s="26" t="s">
        <v>1266</v>
      </c>
      <c r="C277" s="18">
        <v>130</v>
      </c>
      <c r="D277" s="18" t="s">
        <v>66</v>
      </c>
      <c r="E277" s="24" t="s">
        <v>2459</v>
      </c>
      <c r="F277" s="110"/>
      <c r="G277" s="51">
        <v>3970</v>
      </c>
    </row>
    <row r="278" spans="1:7" x14ac:dyDescent="0.3">
      <c r="A278" s="42">
        <v>45014</v>
      </c>
      <c r="B278" s="26" t="s">
        <v>195</v>
      </c>
      <c r="C278" s="18">
        <v>533</v>
      </c>
      <c r="D278" s="18" t="s">
        <v>68</v>
      </c>
      <c r="E278" s="24" t="s">
        <v>2485</v>
      </c>
      <c r="F278" s="110"/>
      <c r="G278" s="51">
        <v>1780</v>
      </c>
    </row>
    <row r="279" spans="1:7" x14ac:dyDescent="0.3">
      <c r="A279" s="42">
        <v>45014</v>
      </c>
      <c r="B279" s="23" t="s">
        <v>157</v>
      </c>
      <c r="C279" s="36" t="s">
        <v>2138</v>
      </c>
      <c r="D279" s="17" t="s">
        <v>85</v>
      </c>
      <c r="E279" s="34" t="s">
        <v>2146</v>
      </c>
      <c r="F279" s="44"/>
      <c r="G279" s="51">
        <v>132951.49</v>
      </c>
    </row>
    <row r="280" spans="1:7" x14ac:dyDescent="0.3">
      <c r="A280" s="42">
        <v>45014</v>
      </c>
      <c r="B280" s="22" t="s">
        <v>110</v>
      </c>
      <c r="C280" s="18">
        <v>422887</v>
      </c>
      <c r="D280" s="18" t="s">
        <v>83</v>
      </c>
      <c r="E280" s="24" t="s">
        <v>2131</v>
      </c>
      <c r="F280" s="121"/>
      <c r="G280" s="86">
        <v>2971.13</v>
      </c>
    </row>
    <row r="281" spans="1:7" x14ac:dyDescent="0.3">
      <c r="A281" s="42">
        <v>45014</v>
      </c>
      <c r="B281" s="22" t="s">
        <v>193</v>
      </c>
      <c r="C281" s="38">
        <v>189</v>
      </c>
      <c r="D281" s="18" t="s">
        <v>66</v>
      </c>
      <c r="E281" s="24" t="s">
        <v>1907</v>
      </c>
      <c r="F281" s="110"/>
      <c r="G281" s="51">
        <v>7583.14</v>
      </c>
    </row>
    <row r="282" spans="1:7" x14ac:dyDescent="0.3">
      <c r="A282" s="42">
        <v>45014</v>
      </c>
      <c r="B282" s="22" t="s">
        <v>103</v>
      </c>
      <c r="C282" s="18" t="s">
        <v>379</v>
      </c>
      <c r="D282" s="18" t="s">
        <v>65</v>
      </c>
      <c r="E282" s="24" t="s">
        <v>217</v>
      </c>
      <c r="F282" s="110"/>
      <c r="G282" s="51">
        <v>4.46</v>
      </c>
    </row>
    <row r="283" spans="1:7" x14ac:dyDescent="0.3">
      <c r="A283" s="40">
        <v>45015</v>
      </c>
      <c r="B283" s="21" t="s">
        <v>103</v>
      </c>
      <c r="C283" s="40" t="s">
        <v>377</v>
      </c>
      <c r="D283" s="17" t="s">
        <v>62</v>
      </c>
      <c r="E283" s="30" t="s">
        <v>204</v>
      </c>
      <c r="F283" s="44">
        <v>10437.41</v>
      </c>
      <c r="G283" s="44"/>
    </row>
    <row r="284" spans="1:7" x14ac:dyDescent="0.3">
      <c r="A284" s="40">
        <v>45015</v>
      </c>
      <c r="B284" s="21" t="s">
        <v>103</v>
      </c>
      <c r="C284" s="40" t="s">
        <v>377</v>
      </c>
      <c r="D284" s="17" t="s">
        <v>62</v>
      </c>
      <c r="E284" s="30" t="s">
        <v>204</v>
      </c>
      <c r="F284" s="44">
        <v>18789.8</v>
      </c>
      <c r="G284" s="44"/>
    </row>
    <row r="285" spans="1:7" x14ac:dyDescent="0.3">
      <c r="A285" s="41">
        <v>45015</v>
      </c>
      <c r="B285" s="23" t="s">
        <v>618</v>
      </c>
      <c r="C285" s="36">
        <v>74137</v>
      </c>
      <c r="D285" s="17" t="s">
        <v>78</v>
      </c>
      <c r="E285" s="30" t="s">
        <v>2486</v>
      </c>
      <c r="F285" s="44"/>
      <c r="G285" s="46">
        <v>1288</v>
      </c>
    </row>
    <row r="286" spans="1:7" x14ac:dyDescent="0.3">
      <c r="A286" s="41">
        <v>45015</v>
      </c>
      <c r="B286" s="22" t="s">
        <v>1928</v>
      </c>
      <c r="C286" s="18">
        <v>207</v>
      </c>
      <c r="D286" s="18" t="s">
        <v>66</v>
      </c>
      <c r="E286" s="24" t="s">
        <v>1907</v>
      </c>
      <c r="F286" s="110"/>
      <c r="G286" s="46">
        <v>20360.599999999999</v>
      </c>
    </row>
    <row r="287" spans="1:7" x14ac:dyDescent="0.3">
      <c r="A287" s="41">
        <v>45015</v>
      </c>
      <c r="B287" s="22" t="s">
        <v>136</v>
      </c>
      <c r="C287" s="18">
        <v>471</v>
      </c>
      <c r="D287" s="18" t="s">
        <v>82</v>
      </c>
      <c r="E287" s="24" t="s">
        <v>1968</v>
      </c>
      <c r="F287" s="110"/>
      <c r="G287" s="46">
        <v>4160</v>
      </c>
    </row>
    <row r="288" spans="1:7" x14ac:dyDescent="0.3">
      <c r="A288" s="41">
        <v>45015</v>
      </c>
      <c r="B288" s="22" t="s">
        <v>1391</v>
      </c>
      <c r="C288" s="18">
        <v>11466</v>
      </c>
      <c r="D288" s="65" t="s">
        <v>66</v>
      </c>
      <c r="E288" s="24" t="s">
        <v>2487</v>
      </c>
      <c r="F288" s="110"/>
      <c r="G288" s="46">
        <v>2122.38</v>
      </c>
    </row>
    <row r="289" spans="1:7" x14ac:dyDescent="0.3">
      <c r="A289" s="41">
        <v>45015</v>
      </c>
      <c r="B289" s="22" t="s">
        <v>1391</v>
      </c>
      <c r="C289" s="18">
        <v>11467</v>
      </c>
      <c r="D289" s="65" t="s">
        <v>66</v>
      </c>
      <c r="E289" s="24" t="s">
        <v>2488</v>
      </c>
      <c r="F289" s="110"/>
      <c r="G289" s="46">
        <v>1294</v>
      </c>
    </row>
    <row r="290" spans="1:7" x14ac:dyDescent="0.3">
      <c r="A290" s="42">
        <v>45015</v>
      </c>
      <c r="B290" s="22" t="s">
        <v>103</v>
      </c>
      <c r="C290" s="18" t="s">
        <v>379</v>
      </c>
      <c r="D290" s="18" t="s">
        <v>65</v>
      </c>
      <c r="E290" s="24" t="s">
        <v>208</v>
      </c>
      <c r="F290" s="110"/>
      <c r="G290" s="51">
        <v>2.23</v>
      </c>
    </row>
    <row r="291" spans="1:7" x14ac:dyDescent="0.3">
      <c r="A291" s="40">
        <v>45016</v>
      </c>
      <c r="B291" s="21" t="s">
        <v>103</v>
      </c>
      <c r="C291" s="40" t="s">
        <v>377</v>
      </c>
      <c r="D291" s="17" t="s">
        <v>62</v>
      </c>
      <c r="E291" s="30" t="s">
        <v>204</v>
      </c>
      <c r="F291" s="44">
        <v>258080.08</v>
      </c>
      <c r="G291" s="44"/>
    </row>
    <row r="292" spans="1:7" x14ac:dyDescent="0.3">
      <c r="A292" s="41">
        <v>45016</v>
      </c>
      <c r="B292" s="22" t="s">
        <v>135</v>
      </c>
      <c r="C292" s="18">
        <v>3104</v>
      </c>
      <c r="D292" s="18" t="s">
        <v>82</v>
      </c>
      <c r="E292" s="24" t="s">
        <v>1918</v>
      </c>
      <c r="F292" s="110"/>
      <c r="G292" s="46">
        <v>6756.6</v>
      </c>
    </row>
    <row r="293" spans="1:7" x14ac:dyDescent="0.3">
      <c r="A293" s="41">
        <v>45016</v>
      </c>
      <c r="B293" s="22" t="s">
        <v>2489</v>
      </c>
      <c r="C293" s="17" t="s">
        <v>2490</v>
      </c>
      <c r="D293" s="17" t="s">
        <v>63</v>
      </c>
      <c r="E293" s="24" t="s">
        <v>2491</v>
      </c>
      <c r="F293" s="121"/>
      <c r="G293" s="46">
        <v>754.29</v>
      </c>
    </row>
    <row r="294" spans="1:7" x14ac:dyDescent="0.3">
      <c r="A294" s="41">
        <v>45016</v>
      </c>
      <c r="B294" s="22" t="s">
        <v>140</v>
      </c>
      <c r="C294" s="18">
        <v>25370</v>
      </c>
      <c r="D294" s="18" t="s">
        <v>81</v>
      </c>
      <c r="E294" s="24" t="s">
        <v>1953</v>
      </c>
      <c r="F294" s="110"/>
      <c r="G294" s="46">
        <v>934.78</v>
      </c>
    </row>
    <row r="295" spans="1:7" x14ac:dyDescent="0.3">
      <c r="A295" s="41">
        <v>45016</v>
      </c>
      <c r="B295" s="21" t="s">
        <v>393</v>
      </c>
      <c r="C295" s="36">
        <v>359561</v>
      </c>
      <c r="D295" s="17" t="s">
        <v>102</v>
      </c>
      <c r="E295" s="30" t="s">
        <v>2492</v>
      </c>
      <c r="F295" s="112"/>
      <c r="G295" s="46">
        <v>10113.6</v>
      </c>
    </row>
    <row r="296" spans="1:7" x14ac:dyDescent="0.3">
      <c r="A296" s="41">
        <v>45016</v>
      </c>
      <c r="B296" s="22" t="s">
        <v>114</v>
      </c>
      <c r="C296" s="18">
        <v>159834</v>
      </c>
      <c r="D296" s="18" t="s">
        <v>68</v>
      </c>
      <c r="E296" s="24" t="s">
        <v>2493</v>
      </c>
      <c r="F296" s="112"/>
      <c r="G296" s="46">
        <v>2216.5</v>
      </c>
    </row>
    <row r="297" spans="1:7" x14ac:dyDescent="0.3">
      <c r="A297" s="41">
        <v>45016</v>
      </c>
      <c r="B297" s="21" t="s">
        <v>201</v>
      </c>
      <c r="C297" s="36" t="s">
        <v>390</v>
      </c>
      <c r="D297" s="17" t="s">
        <v>93</v>
      </c>
      <c r="E297" s="30" t="s">
        <v>2494</v>
      </c>
      <c r="F297" s="44"/>
      <c r="G297" s="46">
        <v>31731.279999999999</v>
      </c>
    </row>
    <row r="298" spans="1:7" x14ac:dyDescent="0.3">
      <c r="A298" s="41">
        <v>45016</v>
      </c>
      <c r="B298" s="21" t="s">
        <v>182</v>
      </c>
      <c r="C298" s="36">
        <v>84643608</v>
      </c>
      <c r="D298" s="17" t="s">
        <v>102</v>
      </c>
      <c r="E298" s="30" t="s">
        <v>2495</v>
      </c>
      <c r="F298" s="44"/>
      <c r="G298" s="46">
        <v>15307.32</v>
      </c>
    </row>
    <row r="299" spans="1:7" x14ac:dyDescent="0.3">
      <c r="A299" s="41">
        <v>45016</v>
      </c>
      <c r="B299" s="21" t="s">
        <v>182</v>
      </c>
      <c r="C299" s="36">
        <v>7032307484825230</v>
      </c>
      <c r="D299" s="17" t="s">
        <v>93</v>
      </c>
      <c r="E299" s="30" t="s">
        <v>2496</v>
      </c>
      <c r="F299" s="44"/>
      <c r="G299" s="46">
        <v>103612.15</v>
      </c>
    </row>
    <row r="300" spans="1:7" x14ac:dyDescent="0.3">
      <c r="A300" s="41">
        <v>45016</v>
      </c>
      <c r="B300" s="21" t="s">
        <v>201</v>
      </c>
      <c r="C300" s="36">
        <v>7032307592567620</v>
      </c>
      <c r="D300" s="17" t="s">
        <v>93</v>
      </c>
      <c r="E300" s="30" t="s">
        <v>2497</v>
      </c>
      <c r="F300" s="44"/>
      <c r="G300" s="46">
        <v>47357.73</v>
      </c>
    </row>
    <row r="301" spans="1:7" x14ac:dyDescent="0.3">
      <c r="A301" s="41">
        <v>45016</v>
      </c>
      <c r="B301" s="21" t="s">
        <v>182</v>
      </c>
      <c r="C301" s="36">
        <v>513280918</v>
      </c>
      <c r="D301" s="17" t="s">
        <v>102</v>
      </c>
      <c r="E301" s="30" t="s">
        <v>2498</v>
      </c>
      <c r="F301" s="44"/>
      <c r="G301" s="46">
        <v>1357.48</v>
      </c>
    </row>
    <row r="302" spans="1:7" x14ac:dyDescent="0.3">
      <c r="A302" s="41">
        <v>45016</v>
      </c>
      <c r="B302" s="21" t="s">
        <v>182</v>
      </c>
      <c r="C302" s="17">
        <v>54848122</v>
      </c>
      <c r="D302" s="17" t="s">
        <v>93</v>
      </c>
      <c r="E302" s="30" t="s">
        <v>2499</v>
      </c>
      <c r="F302" s="44"/>
      <c r="G302" s="46">
        <v>35753.43</v>
      </c>
    </row>
    <row r="303" spans="1:7" x14ac:dyDescent="0.3">
      <c r="A303" s="41">
        <v>45016</v>
      </c>
      <c r="B303" s="26" t="s">
        <v>1587</v>
      </c>
      <c r="C303" s="17">
        <v>18159</v>
      </c>
      <c r="D303" s="18" t="s">
        <v>68</v>
      </c>
      <c r="E303" s="24" t="s">
        <v>2500</v>
      </c>
      <c r="F303" s="110"/>
      <c r="G303" s="46">
        <v>395</v>
      </c>
    </row>
    <row r="304" spans="1:7" x14ac:dyDescent="0.3">
      <c r="A304" s="41">
        <v>45016</v>
      </c>
      <c r="B304" s="21" t="s">
        <v>426</v>
      </c>
      <c r="C304" s="18">
        <v>10850</v>
      </c>
      <c r="D304" s="18" t="s">
        <v>66</v>
      </c>
      <c r="E304" s="24" t="s">
        <v>1920</v>
      </c>
      <c r="F304" s="110"/>
      <c r="G304" s="46">
        <v>1787.69</v>
      </c>
    </row>
    <row r="305" spans="1:7" x14ac:dyDescent="0.3">
      <c r="A305" s="42">
        <v>45016</v>
      </c>
      <c r="B305" s="22" t="s">
        <v>103</v>
      </c>
      <c r="C305" s="18" t="s">
        <v>379</v>
      </c>
      <c r="D305" s="18" t="s">
        <v>65</v>
      </c>
      <c r="E305" s="24" t="s">
        <v>208</v>
      </c>
      <c r="F305" s="110"/>
      <c r="G305" s="51">
        <v>2.23</v>
      </c>
    </row>
    <row r="306" spans="1:7" x14ac:dyDescent="0.3">
      <c r="A306" s="134"/>
      <c r="B306" s="135"/>
      <c r="C306" s="136"/>
      <c r="D306" s="136"/>
      <c r="E306" s="69" t="s">
        <v>0</v>
      </c>
      <c r="F306" s="137">
        <f>SUM(F3:F305)</f>
        <v>25710202.899999999</v>
      </c>
      <c r="G306" s="137">
        <f>SUM(G6:G305)</f>
        <v>25710202.90000001</v>
      </c>
    </row>
  </sheetData>
  <sheetProtection algorithmName="SHA-512" hashValue="6DRbCrMAVGNGTfVdy14A7h0IAL/8S3di64idA0+YQqZEZA6X2e+XtgdeK6kTMasdU6gfzmqxUbFJW8kU+4uJKQ==" saltValue="/uGhwFI8E1xmR4OLM+XiJA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F2" name="Intervalo1_14_18_1_1"/>
    <protectedRange algorithmName="SHA-512" hashValue="SOYoXHnsd8H3JMwtnN8n0SDMvJLW8NUH3c7N9U/C2WTm7adtKrHc9Rw5AhcK1dwRMld7kJZ5o3zpwjKqrnC6rw==" saltValue="9sV1nF7wJ5XLhLyfByHakQ==" spinCount="100000" sqref="A2" name="Intervalo1_9_12_2"/>
  </protectedRanges>
  <autoFilter ref="A2:G306" xr:uid="{1968E8C6-6E81-464A-BB8E-5665C90B98E5}"/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11F75-7F4D-42FE-98FA-A2A6DD5ABAF3}">
  <sheetPr>
    <tabColor rgb="FF008B82"/>
  </sheetPr>
  <dimension ref="A1:G326"/>
  <sheetViews>
    <sheetView workbookViewId="0">
      <selection activeCell="E12" sqref="E12"/>
    </sheetView>
  </sheetViews>
  <sheetFormatPr defaultColWidth="8" defaultRowHeight="14.4" x14ac:dyDescent="0.3"/>
  <cols>
    <col min="1" max="1" width="7.6640625" bestFit="1" customWidth="1"/>
    <col min="2" max="2" width="34.6640625" customWidth="1"/>
    <col min="3" max="3" width="19.33203125" bestFit="1" customWidth="1"/>
    <col min="4" max="4" width="6.5546875" bestFit="1" customWidth="1"/>
    <col min="5" max="5" width="78" customWidth="1"/>
    <col min="6" max="6" width="14.109375" customWidth="1"/>
    <col min="7" max="7" width="15" customWidth="1"/>
  </cols>
  <sheetData>
    <row r="1" spans="1:7" ht="48" customHeight="1" x14ac:dyDescent="0.3">
      <c r="A1" s="153" t="s">
        <v>15</v>
      </c>
      <c r="B1" s="154"/>
      <c r="C1" s="154"/>
      <c r="D1" s="154"/>
      <c r="E1" s="154"/>
      <c r="F1" s="154"/>
      <c r="G1" s="154"/>
    </row>
    <row r="2" spans="1:7" x14ac:dyDescent="0.3">
      <c r="A2" s="5" t="s">
        <v>6</v>
      </c>
      <c r="B2" s="6" t="s">
        <v>418</v>
      </c>
      <c r="C2" s="7" t="s">
        <v>417</v>
      </c>
      <c r="D2" s="8" t="s">
        <v>2</v>
      </c>
      <c r="E2" s="9" t="s">
        <v>10</v>
      </c>
      <c r="F2" s="10" t="s">
        <v>7</v>
      </c>
      <c r="G2" s="6" t="s">
        <v>8</v>
      </c>
    </row>
    <row r="3" spans="1:7" x14ac:dyDescent="0.3">
      <c r="A3" s="40">
        <v>45019</v>
      </c>
      <c r="B3" s="21" t="s">
        <v>103</v>
      </c>
      <c r="C3" s="17" t="s">
        <v>377</v>
      </c>
      <c r="D3" s="17" t="s">
        <v>62</v>
      </c>
      <c r="E3" s="30" t="s">
        <v>204</v>
      </c>
      <c r="F3" s="123">
        <v>1624224.31</v>
      </c>
      <c r="G3" s="46"/>
    </row>
    <row r="4" spans="1:7" x14ac:dyDescent="0.3">
      <c r="A4" s="40">
        <v>45019</v>
      </c>
      <c r="B4" s="21" t="s">
        <v>103</v>
      </c>
      <c r="C4" s="17" t="s">
        <v>377</v>
      </c>
      <c r="D4" s="17" t="s">
        <v>2127</v>
      </c>
      <c r="E4" s="30" t="s">
        <v>2128</v>
      </c>
      <c r="F4" s="123">
        <v>3239.92</v>
      </c>
      <c r="G4" s="46"/>
    </row>
    <row r="5" spans="1:7" x14ac:dyDescent="0.3">
      <c r="A5" s="41">
        <v>45019</v>
      </c>
      <c r="B5" s="23" t="s">
        <v>108</v>
      </c>
      <c r="C5" s="36" t="s">
        <v>2129</v>
      </c>
      <c r="D5" s="17" t="s">
        <v>67</v>
      </c>
      <c r="E5" s="30" t="s">
        <v>2130</v>
      </c>
      <c r="F5" s="123"/>
      <c r="G5" s="51">
        <v>294710.21000000002</v>
      </c>
    </row>
    <row r="6" spans="1:7" x14ac:dyDescent="0.3">
      <c r="A6" s="41">
        <v>45019</v>
      </c>
      <c r="B6" s="22" t="s">
        <v>1127</v>
      </c>
      <c r="C6" s="38">
        <v>110</v>
      </c>
      <c r="D6" s="18" t="s">
        <v>66</v>
      </c>
      <c r="E6" s="24" t="s">
        <v>1920</v>
      </c>
      <c r="F6" s="124"/>
      <c r="G6" s="51">
        <v>2250</v>
      </c>
    </row>
    <row r="7" spans="1:7" x14ac:dyDescent="0.3">
      <c r="A7" s="41">
        <v>45019</v>
      </c>
      <c r="B7" s="26" t="s">
        <v>147</v>
      </c>
      <c r="C7" s="18">
        <v>247557</v>
      </c>
      <c r="D7" s="18" t="s">
        <v>66</v>
      </c>
      <c r="E7" s="24" t="s">
        <v>2091</v>
      </c>
      <c r="F7" s="124"/>
      <c r="G7" s="51">
        <v>714.24</v>
      </c>
    </row>
    <row r="8" spans="1:7" x14ac:dyDescent="0.3">
      <c r="A8" s="43">
        <v>45019</v>
      </c>
      <c r="B8" s="22" t="s">
        <v>110</v>
      </c>
      <c r="C8" s="18">
        <v>423376</v>
      </c>
      <c r="D8" s="18" t="s">
        <v>83</v>
      </c>
      <c r="E8" s="24" t="s">
        <v>2131</v>
      </c>
      <c r="F8" s="86"/>
      <c r="G8" s="51">
        <v>148.47999999999999</v>
      </c>
    </row>
    <row r="9" spans="1:7" x14ac:dyDescent="0.3">
      <c r="A9" s="43">
        <v>45019</v>
      </c>
      <c r="B9" s="26" t="s">
        <v>1272</v>
      </c>
      <c r="C9" s="18">
        <v>7204</v>
      </c>
      <c r="D9" s="18" t="s">
        <v>66</v>
      </c>
      <c r="E9" s="24" t="s">
        <v>2132</v>
      </c>
      <c r="F9" s="124"/>
      <c r="G9" s="51">
        <v>11164.88</v>
      </c>
    </row>
    <row r="10" spans="1:7" x14ac:dyDescent="0.3">
      <c r="A10" s="43">
        <v>45019</v>
      </c>
      <c r="B10" s="26" t="s">
        <v>1272</v>
      </c>
      <c r="C10" s="18">
        <v>7203</v>
      </c>
      <c r="D10" s="18" t="s">
        <v>66</v>
      </c>
      <c r="E10" s="24" t="s">
        <v>2132</v>
      </c>
      <c r="F10" s="124"/>
      <c r="G10" s="51">
        <v>2356.7600000000002</v>
      </c>
    </row>
    <row r="11" spans="1:7" x14ac:dyDescent="0.3">
      <c r="A11" s="41">
        <v>45019</v>
      </c>
      <c r="B11" s="22" t="s">
        <v>144</v>
      </c>
      <c r="C11" s="38">
        <v>47</v>
      </c>
      <c r="D11" s="18" t="s">
        <v>66</v>
      </c>
      <c r="E11" s="24" t="s">
        <v>2133</v>
      </c>
      <c r="F11" s="124"/>
      <c r="G11" s="51">
        <v>1440</v>
      </c>
    </row>
    <row r="12" spans="1:7" x14ac:dyDescent="0.3">
      <c r="A12" s="42">
        <v>45019</v>
      </c>
      <c r="B12" s="22" t="s">
        <v>144</v>
      </c>
      <c r="C12" s="18">
        <v>129</v>
      </c>
      <c r="D12" s="18" t="s">
        <v>66</v>
      </c>
      <c r="E12" s="24" t="s">
        <v>2080</v>
      </c>
      <c r="F12" s="86"/>
      <c r="G12" s="51">
        <v>1752</v>
      </c>
    </row>
    <row r="13" spans="1:7" x14ac:dyDescent="0.3">
      <c r="A13" s="42">
        <v>45019</v>
      </c>
      <c r="B13" s="22" t="s">
        <v>103</v>
      </c>
      <c r="C13" s="18" t="s">
        <v>379</v>
      </c>
      <c r="D13" s="18" t="s">
        <v>65</v>
      </c>
      <c r="E13" s="24" t="s">
        <v>208</v>
      </c>
      <c r="F13" s="124"/>
      <c r="G13" s="51">
        <v>369.15</v>
      </c>
    </row>
    <row r="14" spans="1:7" x14ac:dyDescent="0.3">
      <c r="A14" s="41">
        <v>45019</v>
      </c>
      <c r="B14" s="22" t="s">
        <v>107</v>
      </c>
      <c r="C14" s="38">
        <v>4968</v>
      </c>
      <c r="D14" s="18" t="s">
        <v>66</v>
      </c>
      <c r="E14" s="24" t="s">
        <v>1920</v>
      </c>
      <c r="F14" s="124"/>
      <c r="G14" s="114">
        <v>439.75</v>
      </c>
    </row>
    <row r="15" spans="1:7" x14ac:dyDescent="0.3">
      <c r="A15" s="41">
        <v>45019</v>
      </c>
      <c r="B15" s="22" t="s">
        <v>107</v>
      </c>
      <c r="C15" s="38">
        <v>4967</v>
      </c>
      <c r="D15" s="18" t="s">
        <v>66</v>
      </c>
      <c r="E15" s="24" t="s">
        <v>1920</v>
      </c>
      <c r="F15" s="124"/>
      <c r="G15" s="114">
        <v>1276.6400000000001</v>
      </c>
    </row>
    <row r="16" spans="1:7" x14ac:dyDescent="0.3">
      <c r="A16" s="41">
        <v>45019</v>
      </c>
      <c r="B16" s="22" t="s">
        <v>107</v>
      </c>
      <c r="C16" s="38">
        <v>4966</v>
      </c>
      <c r="D16" s="18" t="s">
        <v>82</v>
      </c>
      <c r="E16" s="24" t="s">
        <v>1918</v>
      </c>
      <c r="F16" s="124"/>
      <c r="G16" s="114">
        <v>3347</v>
      </c>
    </row>
    <row r="17" spans="1:7" x14ac:dyDescent="0.3">
      <c r="A17" s="41">
        <v>45019</v>
      </c>
      <c r="B17" s="22" t="s">
        <v>107</v>
      </c>
      <c r="C17" s="38">
        <v>4991</v>
      </c>
      <c r="D17" s="18" t="s">
        <v>82</v>
      </c>
      <c r="E17" s="24" t="s">
        <v>1918</v>
      </c>
      <c r="F17" s="124"/>
      <c r="G17" s="114">
        <v>1190</v>
      </c>
    </row>
    <row r="18" spans="1:7" x14ac:dyDescent="0.3">
      <c r="A18" s="41">
        <v>45019</v>
      </c>
      <c r="B18" s="22" t="s">
        <v>107</v>
      </c>
      <c r="C18" s="38">
        <v>4969</v>
      </c>
      <c r="D18" s="18" t="s">
        <v>66</v>
      </c>
      <c r="E18" s="24" t="s">
        <v>1920</v>
      </c>
      <c r="F18" s="124"/>
      <c r="G18" s="114">
        <v>10785.26</v>
      </c>
    </row>
    <row r="19" spans="1:7" x14ac:dyDescent="0.3">
      <c r="A19" s="41">
        <v>45019</v>
      </c>
      <c r="B19" s="22" t="s">
        <v>107</v>
      </c>
      <c r="C19" s="38">
        <v>4970</v>
      </c>
      <c r="D19" s="18" t="s">
        <v>66</v>
      </c>
      <c r="E19" s="24" t="s">
        <v>1920</v>
      </c>
      <c r="F19" s="124"/>
      <c r="G19" s="114">
        <v>22361.599999999999</v>
      </c>
    </row>
    <row r="20" spans="1:7" x14ac:dyDescent="0.3">
      <c r="A20" s="41">
        <v>45019</v>
      </c>
      <c r="B20" s="22" t="s">
        <v>107</v>
      </c>
      <c r="C20" s="38">
        <v>4998</v>
      </c>
      <c r="D20" s="18" t="s">
        <v>82</v>
      </c>
      <c r="E20" s="24" t="s">
        <v>1918</v>
      </c>
      <c r="F20" s="124"/>
      <c r="G20" s="114">
        <v>1288</v>
      </c>
    </row>
    <row r="21" spans="1:7" x14ac:dyDescent="0.3">
      <c r="A21" s="41">
        <v>45019</v>
      </c>
      <c r="B21" s="22" t="s">
        <v>107</v>
      </c>
      <c r="C21" s="38">
        <v>4997</v>
      </c>
      <c r="D21" s="18" t="s">
        <v>91</v>
      </c>
      <c r="E21" s="24" t="s">
        <v>2134</v>
      </c>
      <c r="F21" s="124"/>
      <c r="G21" s="114">
        <v>763.42</v>
      </c>
    </row>
    <row r="22" spans="1:7" x14ac:dyDescent="0.3">
      <c r="A22" s="41">
        <v>45019</v>
      </c>
      <c r="B22" s="22" t="s">
        <v>107</v>
      </c>
      <c r="C22" s="38">
        <v>4972</v>
      </c>
      <c r="D22" s="18" t="s">
        <v>82</v>
      </c>
      <c r="E22" s="24" t="s">
        <v>1918</v>
      </c>
      <c r="F22" s="124"/>
      <c r="G22" s="114">
        <v>29229.67</v>
      </c>
    </row>
    <row r="23" spans="1:7" x14ac:dyDescent="0.3">
      <c r="A23" s="41">
        <v>45019</v>
      </c>
      <c r="B23" s="22" t="s">
        <v>107</v>
      </c>
      <c r="C23" s="38">
        <v>5017</v>
      </c>
      <c r="D23" s="18" t="s">
        <v>82</v>
      </c>
      <c r="E23" s="24" t="s">
        <v>1918</v>
      </c>
      <c r="F23" s="124"/>
      <c r="G23" s="114">
        <v>31335.599999999999</v>
      </c>
    </row>
    <row r="24" spans="1:7" x14ac:dyDescent="0.3">
      <c r="A24" s="41">
        <v>45019</v>
      </c>
      <c r="B24" s="22" t="s">
        <v>107</v>
      </c>
      <c r="C24" s="38">
        <v>5021</v>
      </c>
      <c r="D24" s="18" t="s">
        <v>91</v>
      </c>
      <c r="E24" s="24" t="s">
        <v>2135</v>
      </c>
      <c r="F24" s="124"/>
      <c r="G24" s="114">
        <v>2420</v>
      </c>
    </row>
    <row r="25" spans="1:7" x14ac:dyDescent="0.3">
      <c r="A25" s="41">
        <v>45019</v>
      </c>
      <c r="B25" s="22" t="s">
        <v>107</v>
      </c>
      <c r="C25" s="38">
        <v>5020</v>
      </c>
      <c r="D25" s="18" t="s">
        <v>66</v>
      </c>
      <c r="E25" s="24" t="s">
        <v>1920</v>
      </c>
      <c r="F25" s="124"/>
      <c r="G25" s="114">
        <v>336</v>
      </c>
    </row>
    <row r="26" spans="1:7" x14ac:dyDescent="0.3">
      <c r="A26" s="41">
        <v>45019</v>
      </c>
      <c r="B26" s="22" t="s">
        <v>107</v>
      </c>
      <c r="C26" s="38">
        <v>4999</v>
      </c>
      <c r="D26" s="18" t="s">
        <v>66</v>
      </c>
      <c r="E26" s="24" t="s">
        <v>1920</v>
      </c>
      <c r="F26" s="124"/>
      <c r="G26" s="114">
        <v>4860.74</v>
      </c>
    </row>
    <row r="27" spans="1:7" x14ac:dyDescent="0.3">
      <c r="A27" s="43">
        <v>45019</v>
      </c>
      <c r="B27" s="23" t="s">
        <v>2136</v>
      </c>
      <c r="C27" s="17">
        <v>536793</v>
      </c>
      <c r="D27" s="17" t="s">
        <v>78</v>
      </c>
      <c r="E27" s="30" t="s">
        <v>2137</v>
      </c>
      <c r="F27" s="123"/>
      <c r="G27" s="51">
        <v>327.64999999999998</v>
      </c>
    </row>
    <row r="28" spans="1:7" x14ac:dyDescent="0.3">
      <c r="A28" s="41">
        <v>45019</v>
      </c>
      <c r="B28" s="23" t="s">
        <v>108</v>
      </c>
      <c r="C28" s="36" t="s">
        <v>2138</v>
      </c>
      <c r="D28" s="17" t="s">
        <v>67</v>
      </c>
      <c r="E28" s="30" t="s">
        <v>2130</v>
      </c>
      <c r="F28" s="123"/>
      <c r="G28" s="51">
        <v>913601.86</v>
      </c>
    </row>
    <row r="29" spans="1:7" x14ac:dyDescent="0.3">
      <c r="A29" s="40">
        <v>45019</v>
      </c>
      <c r="B29" s="21" t="s">
        <v>152</v>
      </c>
      <c r="C29" s="36" t="s">
        <v>384</v>
      </c>
      <c r="D29" s="17" t="s">
        <v>63</v>
      </c>
      <c r="E29" s="30" t="s">
        <v>2139</v>
      </c>
      <c r="F29" s="123"/>
      <c r="G29" s="51">
        <v>4430.57</v>
      </c>
    </row>
    <row r="30" spans="1:7" x14ac:dyDescent="0.3">
      <c r="A30" s="41">
        <v>45019</v>
      </c>
      <c r="B30" s="22" t="s">
        <v>1391</v>
      </c>
      <c r="C30" s="18">
        <v>11549</v>
      </c>
      <c r="D30" s="65" t="s">
        <v>66</v>
      </c>
      <c r="E30" s="24" t="s">
        <v>2140</v>
      </c>
      <c r="F30" s="124"/>
      <c r="G30" s="51">
        <v>155.4</v>
      </c>
    </row>
    <row r="31" spans="1:7" x14ac:dyDescent="0.3">
      <c r="A31" s="41">
        <v>45019</v>
      </c>
      <c r="B31" s="21" t="s">
        <v>395</v>
      </c>
      <c r="C31" s="18" t="s">
        <v>415</v>
      </c>
      <c r="D31" s="17" t="s">
        <v>391</v>
      </c>
      <c r="E31" s="30" t="s">
        <v>2141</v>
      </c>
      <c r="F31" s="123"/>
      <c r="G31" s="59">
        <v>284000</v>
      </c>
    </row>
    <row r="32" spans="1:7" x14ac:dyDescent="0.3">
      <c r="A32" s="42">
        <v>45019</v>
      </c>
      <c r="B32" s="22" t="s">
        <v>103</v>
      </c>
      <c r="C32" s="18" t="s">
        <v>379</v>
      </c>
      <c r="D32" s="18" t="s">
        <v>65</v>
      </c>
      <c r="E32" s="24" t="s">
        <v>217</v>
      </c>
      <c r="F32" s="124"/>
      <c r="G32" s="51">
        <v>2.23</v>
      </c>
    </row>
    <row r="33" spans="1:7" x14ac:dyDescent="0.3">
      <c r="A33" s="41">
        <v>45019</v>
      </c>
      <c r="B33" s="21" t="s">
        <v>869</v>
      </c>
      <c r="C33" s="36">
        <v>2000689425935</v>
      </c>
      <c r="D33" s="17" t="s">
        <v>72</v>
      </c>
      <c r="E33" s="30" t="s">
        <v>2142</v>
      </c>
      <c r="F33" s="123"/>
      <c r="G33" s="51">
        <v>407.12</v>
      </c>
    </row>
    <row r="34" spans="1:7" x14ac:dyDescent="0.3">
      <c r="A34" s="40">
        <v>45020</v>
      </c>
      <c r="B34" s="21" t="s">
        <v>103</v>
      </c>
      <c r="C34" s="17" t="s">
        <v>377</v>
      </c>
      <c r="D34" s="17" t="s">
        <v>62</v>
      </c>
      <c r="E34" s="30" t="s">
        <v>204</v>
      </c>
      <c r="F34" s="123">
        <v>55897.06</v>
      </c>
      <c r="G34" s="51"/>
    </row>
    <row r="35" spans="1:7" x14ac:dyDescent="0.3">
      <c r="A35" s="40">
        <v>45020</v>
      </c>
      <c r="B35" s="21" t="s">
        <v>103</v>
      </c>
      <c r="C35" s="17" t="s">
        <v>377</v>
      </c>
      <c r="D35" s="17" t="s">
        <v>629</v>
      </c>
      <c r="E35" s="30" t="s">
        <v>890</v>
      </c>
      <c r="F35" s="123">
        <v>9769.1200000000008</v>
      </c>
      <c r="G35" s="51"/>
    </row>
    <row r="36" spans="1:7" x14ac:dyDescent="0.3">
      <c r="A36" s="43">
        <v>45020</v>
      </c>
      <c r="B36" s="22" t="s">
        <v>1901</v>
      </c>
      <c r="C36" s="38">
        <v>323</v>
      </c>
      <c r="D36" s="18" t="s">
        <v>66</v>
      </c>
      <c r="E36" s="24" t="s">
        <v>2143</v>
      </c>
      <c r="F36" s="124"/>
      <c r="G36" s="51">
        <v>1261.56</v>
      </c>
    </row>
    <row r="37" spans="1:7" x14ac:dyDescent="0.3">
      <c r="A37" s="41">
        <v>45020</v>
      </c>
      <c r="B37" s="21" t="s">
        <v>192</v>
      </c>
      <c r="C37" s="36">
        <v>248597</v>
      </c>
      <c r="D37" s="17" t="s">
        <v>100</v>
      </c>
      <c r="E37" s="30" t="s">
        <v>2144</v>
      </c>
      <c r="F37" s="79"/>
      <c r="G37" s="51">
        <v>2372.36</v>
      </c>
    </row>
    <row r="38" spans="1:7" x14ac:dyDescent="0.3">
      <c r="A38" s="41">
        <v>45020</v>
      </c>
      <c r="B38" s="22" t="s">
        <v>110</v>
      </c>
      <c r="C38" s="17">
        <v>426052</v>
      </c>
      <c r="D38" s="17" t="s">
        <v>83</v>
      </c>
      <c r="E38" s="24" t="s">
        <v>2131</v>
      </c>
      <c r="F38" s="124"/>
      <c r="G38" s="51">
        <v>7448.93</v>
      </c>
    </row>
    <row r="39" spans="1:7" x14ac:dyDescent="0.3">
      <c r="A39" s="42">
        <v>45020</v>
      </c>
      <c r="B39" s="22" t="s">
        <v>103</v>
      </c>
      <c r="C39" s="18" t="s">
        <v>379</v>
      </c>
      <c r="D39" s="18" t="s">
        <v>65</v>
      </c>
      <c r="E39" s="24" t="s">
        <v>715</v>
      </c>
      <c r="F39" s="124"/>
      <c r="G39" s="51">
        <v>5.35</v>
      </c>
    </row>
    <row r="40" spans="1:7" x14ac:dyDescent="0.3">
      <c r="A40" s="41">
        <v>45020</v>
      </c>
      <c r="B40" s="22" t="s">
        <v>138</v>
      </c>
      <c r="C40" s="18">
        <v>496</v>
      </c>
      <c r="D40" s="18" t="s">
        <v>78</v>
      </c>
      <c r="E40" s="24" t="s">
        <v>2145</v>
      </c>
      <c r="F40" s="124"/>
      <c r="G40" s="51">
        <v>770</v>
      </c>
    </row>
    <row r="41" spans="1:7" x14ac:dyDescent="0.3">
      <c r="A41" s="41">
        <v>45020</v>
      </c>
      <c r="B41" s="26" t="s">
        <v>172</v>
      </c>
      <c r="C41" s="100">
        <v>23868</v>
      </c>
      <c r="D41" s="18" t="s">
        <v>63</v>
      </c>
      <c r="E41" s="24" t="s">
        <v>1133</v>
      </c>
      <c r="F41" s="124"/>
      <c r="G41" s="51">
        <v>600</v>
      </c>
    </row>
    <row r="42" spans="1:7" ht="24" x14ac:dyDescent="0.3">
      <c r="A42" s="41">
        <v>45020</v>
      </c>
      <c r="B42" s="26" t="s">
        <v>172</v>
      </c>
      <c r="C42" s="100">
        <v>23871</v>
      </c>
      <c r="D42" s="18" t="s">
        <v>63</v>
      </c>
      <c r="E42" s="24" t="s">
        <v>1132</v>
      </c>
      <c r="F42" s="124"/>
      <c r="G42" s="51">
        <v>1490</v>
      </c>
    </row>
    <row r="43" spans="1:7" x14ac:dyDescent="0.3">
      <c r="A43" s="41">
        <v>45020</v>
      </c>
      <c r="B43" s="23" t="s">
        <v>157</v>
      </c>
      <c r="C43" s="100" t="s">
        <v>903</v>
      </c>
      <c r="D43" s="17" t="s">
        <v>85</v>
      </c>
      <c r="E43" s="34" t="s">
        <v>2146</v>
      </c>
      <c r="F43" s="123"/>
      <c r="G43" s="114">
        <v>9769.1200000000008</v>
      </c>
    </row>
    <row r="44" spans="1:7" x14ac:dyDescent="0.3">
      <c r="A44" s="41">
        <v>45020</v>
      </c>
      <c r="B44" s="23" t="s">
        <v>108</v>
      </c>
      <c r="C44" s="36" t="s">
        <v>2138</v>
      </c>
      <c r="D44" s="17" t="s">
        <v>67</v>
      </c>
      <c r="E44" s="30" t="s">
        <v>2147</v>
      </c>
      <c r="F44" s="123"/>
      <c r="G44" s="114">
        <v>31122.37</v>
      </c>
    </row>
    <row r="45" spans="1:7" x14ac:dyDescent="0.3">
      <c r="A45" s="41">
        <v>45020</v>
      </c>
      <c r="B45" s="22" t="s">
        <v>135</v>
      </c>
      <c r="C45" s="18">
        <v>3111</v>
      </c>
      <c r="D45" s="18" t="s">
        <v>82</v>
      </c>
      <c r="E45" s="24" t="s">
        <v>1918</v>
      </c>
      <c r="F45" s="124"/>
      <c r="G45" s="51">
        <v>10819.8</v>
      </c>
    </row>
    <row r="46" spans="1:7" x14ac:dyDescent="0.3">
      <c r="A46" s="42">
        <v>45020</v>
      </c>
      <c r="B46" s="22" t="s">
        <v>103</v>
      </c>
      <c r="C46" s="18" t="s">
        <v>379</v>
      </c>
      <c r="D46" s="18" t="s">
        <v>65</v>
      </c>
      <c r="E46" s="24" t="s">
        <v>217</v>
      </c>
      <c r="F46" s="124"/>
      <c r="G46" s="51">
        <v>6.6899999999999995</v>
      </c>
    </row>
    <row r="47" spans="1:7" x14ac:dyDescent="0.3">
      <c r="A47" s="40">
        <v>45021</v>
      </c>
      <c r="B47" s="21" t="s">
        <v>103</v>
      </c>
      <c r="C47" s="17" t="s">
        <v>377</v>
      </c>
      <c r="D47" s="17" t="s">
        <v>62</v>
      </c>
      <c r="E47" s="30" t="s">
        <v>204</v>
      </c>
      <c r="F47" s="123">
        <v>579291.27</v>
      </c>
      <c r="G47" s="51"/>
    </row>
    <row r="48" spans="1:7" x14ac:dyDescent="0.3">
      <c r="A48" s="40">
        <v>45021</v>
      </c>
      <c r="B48" s="21" t="s">
        <v>103</v>
      </c>
      <c r="C48" s="17" t="s">
        <v>377</v>
      </c>
      <c r="D48" s="17" t="s">
        <v>629</v>
      </c>
      <c r="E48" s="30" t="s">
        <v>890</v>
      </c>
      <c r="F48" s="123">
        <v>7346.68</v>
      </c>
      <c r="G48" s="51"/>
    </row>
    <row r="49" spans="1:7" x14ac:dyDescent="0.3">
      <c r="A49" s="40">
        <v>45021</v>
      </c>
      <c r="B49" s="21" t="s">
        <v>103</v>
      </c>
      <c r="C49" s="17" t="s">
        <v>377</v>
      </c>
      <c r="D49" s="17" t="s">
        <v>2148</v>
      </c>
      <c r="E49" s="30" t="s">
        <v>2149</v>
      </c>
      <c r="F49" s="123">
        <v>565.95000000000005</v>
      </c>
      <c r="G49" s="51"/>
    </row>
    <row r="50" spans="1:7" x14ac:dyDescent="0.3">
      <c r="A50" s="41">
        <v>45021</v>
      </c>
      <c r="B50" s="23" t="s">
        <v>108</v>
      </c>
      <c r="C50" s="36" t="s">
        <v>2138</v>
      </c>
      <c r="D50" s="17" t="s">
        <v>67</v>
      </c>
      <c r="E50" s="30" t="s">
        <v>2150</v>
      </c>
      <c r="F50" s="123"/>
      <c r="G50" s="51">
        <v>3170.76</v>
      </c>
    </row>
    <row r="51" spans="1:7" x14ac:dyDescent="0.3">
      <c r="A51" s="43">
        <v>45021</v>
      </c>
      <c r="B51" s="22" t="s">
        <v>168</v>
      </c>
      <c r="C51" s="18">
        <v>4146</v>
      </c>
      <c r="D51" s="18" t="s">
        <v>78</v>
      </c>
      <c r="E51" s="24" t="s">
        <v>2151</v>
      </c>
      <c r="F51" s="124"/>
      <c r="G51" s="51">
        <v>3900</v>
      </c>
    </row>
    <row r="52" spans="1:7" x14ac:dyDescent="0.3">
      <c r="A52" s="43">
        <v>45021</v>
      </c>
      <c r="B52" s="21" t="s">
        <v>120</v>
      </c>
      <c r="C52" s="36">
        <v>82</v>
      </c>
      <c r="D52" s="17" t="s">
        <v>74</v>
      </c>
      <c r="E52" s="30" t="s">
        <v>2152</v>
      </c>
      <c r="F52" s="123"/>
      <c r="G52" s="51">
        <v>11663.03</v>
      </c>
    </row>
    <row r="53" spans="1:7" x14ac:dyDescent="0.3">
      <c r="A53" s="43">
        <v>45021</v>
      </c>
      <c r="B53" s="21" t="s">
        <v>121</v>
      </c>
      <c r="C53" s="36">
        <v>62</v>
      </c>
      <c r="D53" s="17" t="s">
        <v>74</v>
      </c>
      <c r="E53" s="30" t="s">
        <v>2153</v>
      </c>
      <c r="F53" s="123"/>
      <c r="G53" s="51">
        <v>25000</v>
      </c>
    </row>
    <row r="54" spans="1:7" x14ac:dyDescent="0.3">
      <c r="A54" s="43">
        <v>45021</v>
      </c>
      <c r="B54" s="21" t="s">
        <v>138</v>
      </c>
      <c r="C54" s="36">
        <v>498</v>
      </c>
      <c r="D54" s="17" t="s">
        <v>78</v>
      </c>
      <c r="E54" s="30" t="s">
        <v>2154</v>
      </c>
      <c r="F54" s="123"/>
      <c r="G54" s="51">
        <v>880</v>
      </c>
    </row>
    <row r="55" spans="1:7" x14ac:dyDescent="0.3">
      <c r="A55" s="43">
        <v>45021</v>
      </c>
      <c r="B55" s="22" t="s">
        <v>116</v>
      </c>
      <c r="C55" s="36">
        <v>80</v>
      </c>
      <c r="D55" s="17" t="s">
        <v>74</v>
      </c>
      <c r="E55" s="30" t="s">
        <v>2155</v>
      </c>
      <c r="F55" s="79"/>
      <c r="G55" s="51">
        <v>5000</v>
      </c>
    </row>
    <row r="56" spans="1:7" x14ac:dyDescent="0.3">
      <c r="A56" s="43">
        <v>45021</v>
      </c>
      <c r="B56" s="21" t="s">
        <v>105</v>
      </c>
      <c r="C56" s="36">
        <v>25139</v>
      </c>
      <c r="D56" s="17" t="s">
        <v>63</v>
      </c>
      <c r="E56" s="30" t="s">
        <v>2156</v>
      </c>
      <c r="F56" s="123"/>
      <c r="G56" s="51">
        <v>1200</v>
      </c>
    </row>
    <row r="57" spans="1:7" x14ac:dyDescent="0.3">
      <c r="A57" s="43">
        <v>45021</v>
      </c>
      <c r="B57" s="22" t="s">
        <v>1912</v>
      </c>
      <c r="C57" s="18">
        <v>444</v>
      </c>
      <c r="D57" s="18" t="s">
        <v>82</v>
      </c>
      <c r="E57" s="24" t="s">
        <v>1913</v>
      </c>
      <c r="F57" s="124"/>
      <c r="G57" s="51">
        <v>19261.900000000001</v>
      </c>
    </row>
    <row r="58" spans="1:7" x14ac:dyDescent="0.3">
      <c r="A58" s="43">
        <v>45021</v>
      </c>
      <c r="B58" s="30" t="s">
        <v>2157</v>
      </c>
      <c r="C58" s="18" t="s">
        <v>2158</v>
      </c>
      <c r="D58" s="17" t="s">
        <v>76</v>
      </c>
      <c r="E58" s="30" t="s">
        <v>2159</v>
      </c>
      <c r="F58" s="79"/>
      <c r="G58" s="51">
        <v>883.7</v>
      </c>
    </row>
    <row r="59" spans="1:7" x14ac:dyDescent="0.3">
      <c r="A59" s="43">
        <v>45021</v>
      </c>
      <c r="B59" s="30" t="s">
        <v>2160</v>
      </c>
      <c r="C59" s="18" t="s">
        <v>2158</v>
      </c>
      <c r="D59" s="17" t="s">
        <v>76</v>
      </c>
      <c r="E59" s="30" t="s">
        <v>2159</v>
      </c>
      <c r="F59" s="79"/>
      <c r="G59" s="51">
        <v>6041.02</v>
      </c>
    </row>
    <row r="60" spans="1:7" x14ac:dyDescent="0.3">
      <c r="A60" s="43">
        <v>45021</v>
      </c>
      <c r="B60" s="30" t="s">
        <v>2161</v>
      </c>
      <c r="C60" s="18" t="s">
        <v>2158</v>
      </c>
      <c r="D60" s="17" t="s">
        <v>76</v>
      </c>
      <c r="E60" s="30" t="s">
        <v>2159</v>
      </c>
      <c r="F60" s="79"/>
      <c r="G60" s="51">
        <v>1492.52</v>
      </c>
    </row>
    <row r="61" spans="1:7" ht="24" x14ac:dyDescent="0.3">
      <c r="A61" s="43">
        <v>45021</v>
      </c>
      <c r="B61" s="23" t="s">
        <v>108</v>
      </c>
      <c r="C61" s="36" t="s">
        <v>416</v>
      </c>
      <c r="D61" s="17" t="s">
        <v>67</v>
      </c>
      <c r="E61" s="34" t="s">
        <v>2162</v>
      </c>
      <c r="F61" s="123"/>
      <c r="G61" s="51">
        <v>241.13</v>
      </c>
    </row>
    <row r="62" spans="1:7" x14ac:dyDescent="0.3">
      <c r="A62" s="43">
        <v>45021</v>
      </c>
      <c r="B62" s="23" t="s">
        <v>108</v>
      </c>
      <c r="C62" s="36" t="s">
        <v>416</v>
      </c>
      <c r="D62" s="17" t="s">
        <v>67</v>
      </c>
      <c r="E62" s="34" t="s">
        <v>2163</v>
      </c>
      <c r="F62" s="123"/>
      <c r="G62" s="51">
        <v>458.36</v>
      </c>
    </row>
    <row r="63" spans="1:7" x14ac:dyDescent="0.3">
      <c r="A63" s="43">
        <v>45021</v>
      </c>
      <c r="B63" s="21" t="s">
        <v>962</v>
      </c>
      <c r="C63" s="36">
        <v>202300000000004</v>
      </c>
      <c r="D63" s="17" t="s">
        <v>74</v>
      </c>
      <c r="E63" s="30" t="s">
        <v>2164</v>
      </c>
      <c r="F63" s="123"/>
      <c r="G63" s="51">
        <v>15000</v>
      </c>
    </row>
    <row r="64" spans="1:7" x14ac:dyDescent="0.3">
      <c r="A64" s="43">
        <v>45021</v>
      </c>
      <c r="B64" s="23" t="s">
        <v>108</v>
      </c>
      <c r="C64" s="36" t="s">
        <v>416</v>
      </c>
      <c r="D64" s="17" t="s">
        <v>67</v>
      </c>
      <c r="E64" s="34" t="s">
        <v>2165</v>
      </c>
      <c r="F64" s="123"/>
      <c r="G64" s="51">
        <v>275.77999999999997</v>
      </c>
    </row>
    <row r="65" spans="1:7" x14ac:dyDescent="0.3">
      <c r="A65" s="43">
        <v>45021</v>
      </c>
      <c r="B65" s="23" t="s">
        <v>108</v>
      </c>
      <c r="C65" s="36" t="s">
        <v>416</v>
      </c>
      <c r="D65" s="17" t="s">
        <v>67</v>
      </c>
      <c r="E65" s="34" t="s">
        <v>2166</v>
      </c>
      <c r="F65" s="123"/>
      <c r="G65" s="51">
        <v>458.36</v>
      </c>
    </row>
    <row r="66" spans="1:7" x14ac:dyDescent="0.3">
      <c r="A66" s="43">
        <v>45021</v>
      </c>
      <c r="B66" s="23" t="s">
        <v>108</v>
      </c>
      <c r="C66" s="36" t="s">
        <v>416</v>
      </c>
      <c r="D66" s="17" t="s">
        <v>67</v>
      </c>
      <c r="E66" s="34" t="s">
        <v>2167</v>
      </c>
      <c r="F66" s="123"/>
      <c r="G66" s="51">
        <v>565.95000000000005</v>
      </c>
    </row>
    <row r="67" spans="1:7" x14ac:dyDescent="0.3">
      <c r="A67" s="43">
        <v>45021</v>
      </c>
      <c r="B67" s="24" t="s">
        <v>2168</v>
      </c>
      <c r="C67" s="38" t="s">
        <v>579</v>
      </c>
      <c r="D67" s="18" t="s">
        <v>1121</v>
      </c>
      <c r="E67" s="24" t="s">
        <v>2169</v>
      </c>
      <c r="F67" s="124"/>
      <c r="G67" s="51">
        <v>1329.93</v>
      </c>
    </row>
    <row r="68" spans="1:7" x14ac:dyDescent="0.3">
      <c r="A68" s="43">
        <v>45021</v>
      </c>
      <c r="B68" s="21" t="s">
        <v>2170</v>
      </c>
      <c r="C68" s="36">
        <v>12893289</v>
      </c>
      <c r="D68" s="17" t="s">
        <v>433</v>
      </c>
      <c r="E68" s="30" t="s">
        <v>2171</v>
      </c>
      <c r="F68" s="123"/>
      <c r="G68" s="51">
        <v>197.19</v>
      </c>
    </row>
    <row r="69" spans="1:7" x14ac:dyDescent="0.3">
      <c r="A69" s="43">
        <v>45021</v>
      </c>
      <c r="B69" s="30" t="s">
        <v>2172</v>
      </c>
      <c r="C69" s="18" t="s">
        <v>2158</v>
      </c>
      <c r="D69" s="17" t="s">
        <v>76</v>
      </c>
      <c r="E69" s="30" t="s">
        <v>2159</v>
      </c>
      <c r="F69" s="79"/>
      <c r="G69" s="51">
        <v>3184.95</v>
      </c>
    </row>
    <row r="70" spans="1:7" x14ac:dyDescent="0.3">
      <c r="A70" s="43">
        <v>45021</v>
      </c>
      <c r="B70" s="21" t="s">
        <v>129</v>
      </c>
      <c r="C70" s="36">
        <v>1185</v>
      </c>
      <c r="D70" s="17" t="s">
        <v>686</v>
      </c>
      <c r="E70" s="30" t="s">
        <v>2173</v>
      </c>
      <c r="F70" s="123"/>
      <c r="G70" s="51">
        <v>59000</v>
      </c>
    </row>
    <row r="71" spans="1:7" x14ac:dyDescent="0.3">
      <c r="A71" s="43">
        <v>45021</v>
      </c>
      <c r="B71" s="21" t="s">
        <v>398</v>
      </c>
      <c r="C71" s="36">
        <v>202300000000013</v>
      </c>
      <c r="D71" s="17" t="s">
        <v>392</v>
      </c>
      <c r="E71" s="30" t="s">
        <v>2174</v>
      </c>
      <c r="F71" s="79"/>
      <c r="G71" s="51">
        <v>167857.07</v>
      </c>
    </row>
    <row r="72" spans="1:7" x14ac:dyDescent="0.3">
      <c r="A72" s="43">
        <v>45021</v>
      </c>
      <c r="B72" s="21" t="s">
        <v>398</v>
      </c>
      <c r="C72" s="36">
        <v>202300000000014</v>
      </c>
      <c r="D72" s="17" t="s">
        <v>95</v>
      </c>
      <c r="E72" s="30" t="s">
        <v>2175</v>
      </c>
      <c r="F72" s="79"/>
      <c r="G72" s="51">
        <v>190238.02</v>
      </c>
    </row>
    <row r="73" spans="1:7" x14ac:dyDescent="0.3">
      <c r="A73" s="43">
        <v>45021</v>
      </c>
      <c r="B73" s="21" t="s">
        <v>398</v>
      </c>
      <c r="C73" s="36">
        <v>202300000000016</v>
      </c>
      <c r="D73" s="17" t="s">
        <v>392</v>
      </c>
      <c r="E73" s="30" t="s">
        <v>2176</v>
      </c>
      <c r="F73" s="79"/>
      <c r="G73" s="51">
        <v>8728.0499999999993</v>
      </c>
    </row>
    <row r="74" spans="1:7" x14ac:dyDescent="0.3">
      <c r="A74" s="43">
        <v>45021</v>
      </c>
      <c r="B74" s="21" t="s">
        <v>398</v>
      </c>
      <c r="C74" s="36">
        <v>202300000000015</v>
      </c>
      <c r="D74" s="17" t="s">
        <v>392</v>
      </c>
      <c r="E74" s="30" t="s">
        <v>2177</v>
      </c>
      <c r="F74" s="79"/>
      <c r="G74" s="51">
        <v>29562.53</v>
      </c>
    </row>
    <row r="75" spans="1:7" x14ac:dyDescent="0.3">
      <c r="A75" s="43">
        <v>45021</v>
      </c>
      <c r="B75" s="21" t="s">
        <v>106</v>
      </c>
      <c r="C75" s="36">
        <v>730</v>
      </c>
      <c r="D75" s="17" t="s">
        <v>433</v>
      </c>
      <c r="E75" s="30" t="s">
        <v>2178</v>
      </c>
      <c r="F75" s="123"/>
      <c r="G75" s="51">
        <v>5620.2</v>
      </c>
    </row>
    <row r="76" spans="1:7" x14ac:dyDescent="0.3">
      <c r="A76" s="43">
        <v>45021</v>
      </c>
      <c r="B76" s="26" t="s">
        <v>1587</v>
      </c>
      <c r="C76" s="17">
        <v>18217</v>
      </c>
      <c r="D76" s="18" t="s">
        <v>66</v>
      </c>
      <c r="E76" s="24" t="s">
        <v>2179</v>
      </c>
      <c r="F76" s="124"/>
      <c r="G76" s="51">
        <v>960</v>
      </c>
    </row>
    <row r="77" spans="1:7" x14ac:dyDescent="0.3">
      <c r="A77" s="43">
        <v>45021</v>
      </c>
      <c r="B77" s="21" t="s">
        <v>132</v>
      </c>
      <c r="C77" s="36">
        <v>1184</v>
      </c>
      <c r="D77" s="17" t="s">
        <v>78</v>
      </c>
      <c r="E77" s="30" t="s">
        <v>2180</v>
      </c>
      <c r="F77" s="123"/>
      <c r="G77" s="51">
        <v>25000</v>
      </c>
    </row>
    <row r="78" spans="1:7" x14ac:dyDescent="0.3">
      <c r="A78" s="42">
        <v>45021</v>
      </c>
      <c r="B78" s="22" t="s">
        <v>103</v>
      </c>
      <c r="C78" s="18" t="s">
        <v>379</v>
      </c>
      <c r="D78" s="18" t="s">
        <v>65</v>
      </c>
      <c r="E78" s="24" t="s">
        <v>715</v>
      </c>
      <c r="F78" s="124"/>
      <c r="G78" s="51">
        <v>33.450000000000003</v>
      </c>
    </row>
    <row r="79" spans="1:7" x14ac:dyDescent="0.3">
      <c r="A79" s="40">
        <v>45022</v>
      </c>
      <c r="B79" s="21" t="s">
        <v>103</v>
      </c>
      <c r="C79" s="17" t="s">
        <v>377</v>
      </c>
      <c r="D79" s="17" t="s">
        <v>62</v>
      </c>
      <c r="E79" s="30" t="s">
        <v>204</v>
      </c>
      <c r="F79" s="123">
        <v>1062926.04</v>
      </c>
      <c r="G79" s="51"/>
    </row>
    <row r="80" spans="1:7" x14ac:dyDescent="0.3">
      <c r="A80" s="40">
        <v>45022</v>
      </c>
      <c r="B80" s="21" t="s">
        <v>103</v>
      </c>
      <c r="C80" s="17" t="s">
        <v>377</v>
      </c>
      <c r="D80" s="17" t="s">
        <v>2148</v>
      </c>
      <c r="E80" s="30" t="s">
        <v>2181</v>
      </c>
      <c r="F80" s="123">
        <v>225.38</v>
      </c>
      <c r="G80" s="51"/>
    </row>
    <row r="81" spans="1:7" x14ac:dyDescent="0.3">
      <c r="A81" s="40">
        <v>45022</v>
      </c>
      <c r="B81" s="22" t="s">
        <v>139</v>
      </c>
      <c r="C81" s="18">
        <v>800284</v>
      </c>
      <c r="D81" s="18" t="s">
        <v>81</v>
      </c>
      <c r="E81" s="24" t="s">
        <v>1930</v>
      </c>
      <c r="F81" s="86"/>
      <c r="G81" s="51">
        <v>2105.84</v>
      </c>
    </row>
    <row r="82" spans="1:7" x14ac:dyDescent="0.3">
      <c r="A82" s="40">
        <v>45022</v>
      </c>
      <c r="B82" s="22" t="s">
        <v>179</v>
      </c>
      <c r="C82" s="38">
        <v>186773</v>
      </c>
      <c r="D82" s="18" t="s">
        <v>81</v>
      </c>
      <c r="E82" s="24" t="s">
        <v>2182</v>
      </c>
      <c r="F82" s="124"/>
      <c r="G82" s="51">
        <v>339.79</v>
      </c>
    </row>
    <row r="83" spans="1:7" x14ac:dyDescent="0.3">
      <c r="A83" s="40">
        <v>45022</v>
      </c>
      <c r="B83" s="21" t="s">
        <v>396</v>
      </c>
      <c r="C83" s="36">
        <v>4234136</v>
      </c>
      <c r="D83" s="17" t="s">
        <v>63</v>
      </c>
      <c r="E83" s="30" t="s">
        <v>2183</v>
      </c>
      <c r="F83" s="123"/>
      <c r="G83" s="51">
        <v>300</v>
      </c>
    </row>
    <row r="84" spans="1:7" x14ac:dyDescent="0.3">
      <c r="A84" s="40">
        <v>45022</v>
      </c>
      <c r="B84" s="24" t="s">
        <v>2168</v>
      </c>
      <c r="C84" s="38" t="s">
        <v>579</v>
      </c>
      <c r="D84" s="18" t="s">
        <v>1121</v>
      </c>
      <c r="E84" s="24" t="s">
        <v>2184</v>
      </c>
      <c r="F84" s="124"/>
      <c r="G84" s="51">
        <v>14</v>
      </c>
    </row>
    <row r="85" spans="1:7" x14ac:dyDescent="0.3">
      <c r="A85" s="40">
        <v>45022</v>
      </c>
      <c r="B85" s="21" t="s">
        <v>2168</v>
      </c>
      <c r="C85" s="36" t="s">
        <v>383</v>
      </c>
      <c r="D85" s="17" t="s">
        <v>79</v>
      </c>
      <c r="E85" s="30" t="s">
        <v>2185</v>
      </c>
      <c r="F85" s="123"/>
      <c r="G85" s="51">
        <v>238.68</v>
      </c>
    </row>
    <row r="86" spans="1:7" x14ac:dyDescent="0.3">
      <c r="A86" s="40">
        <v>45022</v>
      </c>
      <c r="B86" s="21" t="s">
        <v>2168</v>
      </c>
      <c r="C86" s="36" t="s">
        <v>2186</v>
      </c>
      <c r="D86" s="17" t="s">
        <v>79</v>
      </c>
      <c r="E86" s="30" t="s">
        <v>2187</v>
      </c>
      <c r="F86" s="123"/>
      <c r="G86" s="51">
        <v>120992.86</v>
      </c>
    </row>
    <row r="87" spans="1:7" x14ac:dyDescent="0.3">
      <c r="A87" s="41">
        <v>45022</v>
      </c>
      <c r="B87" s="21" t="s">
        <v>125</v>
      </c>
      <c r="C87" s="36">
        <v>296</v>
      </c>
      <c r="D87" s="17" t="s">
        <v>77</v>
      </c>
      <c r="E87" s="30" t="s">
        <v>2188</v>
      </c>
      <c r="F87" s="79"/>
      <c r="G87" s="51">
        <v>249629.6</v>
      </c>
    </row>
    <row r="88" spans="1:7" ht="24" x14ac:dyDescent="0.3">
      <c r="A88" s="43">
        <v>45022</v>
      </c>
      <c r="B88" s="21" t="s">
        <v>1989</v>
      </c>
      <c r="C88" s="18">
        <v>1656</v>
      </c>
      <c r="D88" s="18" t="s">
        <v>81</v>
      </c>
      <c r="E88" s="24" t="s">
        <v>2189</v>
      </c>
      <c r="F88" s="86"/>
      <c r="G88" s="51">
        <v>75138.47</v>
      </c>
    </row>
    <row r="89" spans="1:7" x14ac:dyDescent="0.3">
      <c r="A89" s="41">
        <v>45022</v>
      </c>
      <c r="B89" s="22" t="s">
        <v>135</v>
      </c>
      <c r="C89" s="18">
        <v>3118</v>
      </c>
      <c r="D89" s="18" t="s">
        <v>82</v>
      </c>
      <c r="E89" s="24" t="s">
        <v>1918</v>
      </c>
      <c r="F89" s="124"/>
      <c r="G89" s="46">
        <v>2372</v>
      </c>
    </row>
    <row r="90" spans="1:7" x14ac:dyDescent="0.3">
      <c r="A90" s="42">
        <v>45022</v>
      </c>
      <c r="B90" s="22" t="s">
        <v>135</v>
      </c>
      <c r="C90" s="17">
        <v>3116</v>
      </c>
      <c r="D90" s="18" t="s">
        <v>82</v>
      </c>
      <c r="E90" s="24" t="s">
        <v>2190</v>
      </c>
      <c r="F90" s="124"/>
      <c r="G90" s="46">
        <v>12957.6</v>
      </c>
    </row>
    <row r="91" spans="1:7" x14ac:dyDescent="0.3">
      <c r="A91" s="42">
        <v>45022</v>
      </c>
      <c r="B91" s="22" t="s">
        <v>528</v>
      </c>
      <c r="C91" s="17">
        <v>9</v>
      </c>
      <c r="D91" s="18" t="s">
        <v>83</v>
      </c>
      <c r="E91" s="24" t="s">
        <v>2191</v>
      </c>
      <c r="F91" s="124"/>
      <c r="G91" s="46">
        <v>5600</v>
      </c>
    </row>
    <row r="92" spans="1:7" x14ac:dyDescent="0.3">
      <c r="A92" s="42">
        <v>45022</v>
      </c>
      <c r="B92" s="22" t="s">
        <v>877</v>
      </c>
      <c r="C92" s="65">
        <v>3658</v>
      </c>
      <c r="D92" s="65" t="s">
        <v>66</v>
      </c>
      <c r="E92" s="24" t="s">
        <v>1911</v>
      </c>
      <c r="F92" s="125"/>
      <c r="G92" s="78">
        <v>2849.3</v>
      </c>
    </row>
    <row r="93" spans="1:7" ht="24" x14ac:dyDescent="0.3">
      <c r="A93" s="40">
        <v>45022</v>
      </c>
      <c r="B93" s="30" t="s">
        <v>2192</v>
      </c>
      <c r="C93" s="18" t="s">
        <v>2158</v>
      </c>
      <c r="D93" s="17" t="s">
        <v>76</v>
      </c>
      <c r="E93" s="30" t="s">
        <v>2159</v>
      </c>
      <c r="F93" s="79"/>
      <c r="G93" s="51">
        <v>225.38</v>
      </c>
    </row>
    <row r="94" spans="1:7" ht="24" x14ac:dyDescent="0.3">
      <c r="A94" s="41">
        <v>45022</v>
      </c>
      <c r="B94" s="21" t="s">
        <v>121</v>
      </c>
      <c r="C94" s="36">
        <v>63</v>
      </c>
      <c r="D94" s="17" t="s">
        <v>74</v>
      </c>
      <c r="E94" s="30" t="s">
        <v>2193</v>
      </c>
      <c r="F94" s="123"/>
      <c r="G94" s="51">
        <v>8333.33</v>
      </c>
    </row>
    <row r="95" spans="1:7" x14ac:dyDescent="0.3">
      <c r="A95" s="43">
        <v>45022</v>
      </c>
      <c r="B95" s="23" t="s">
        <v>108</v>
      </c>
      <c r="C95" s="36" t="s">
        <v>416</v>
      </c>
      <c r="D95" s="17" t="s">
        <v>67</v>
      </c>
      <c r="E95" s="34" t="s">
        <v>2194</v>
      </c>
      <c r="F95" s="123"/>
      <c r="G95" s="51">
        <v>565.95000000000005</v>
      </c>
    </row>
    <row r="96" spans="1:7" ht="24" x14ac:dyDescent="0.3">
      <c r="A96" s="40">
        <v>45022</v>
      </c>
      <c r="B96" s="30" t="s">
        <v>2195</v>
      </c>
      <c r="C96" s="18" t="s">
        <v>2158</v>
      </c>
      <c r="D96" s="17" t="s">
        <v>76</v>
      </c>
      <c r="E96" s="30" t="s">
        <v>2159</v>
      </c>
      <c r="F96" s="79"/>
      <c r="G96" s="51">
        <v>225.38</v>
      </c>
    </row>
    <row r="97" spans="1:7" x14ac:dyDescent="0.3">
      <c r="A97" s="40">
        <v>45022</v>
      </c>
      <c r="B97" s="21" t="s">
        <v>124</v>
      </c>
      <c r="C97" s="36">
        <v>202300000000029</v>
      </c>
      <c r="D97" s="17" t="s">
        <v>74</v>
      </c>
      <c r="E97" s="30" t="s">
        <v>2196</v>
      </c>
      <c r="F97" s="79"/>
      <c r="G97" s="51">
        <v>174640.71</v>
      </c>
    </row>
    <row r="98" spans="1:7" ht="24" x14ac:dyDescent="0.3">
      <c r="A98" s="40">
        <v>45022</v>
      </c>
      <c r="B98" s="21" t="s">
        <v>124</v>
      </c>
      <c r="C98" s="36">
        <v>202300000000030</v>
      </c>
      <c r="D98" s="17" t="s">
        <v>74</v>
      </c>
      <c r="E98" s="30" t="s">
        <v>2197</v>
      </c>
      <c r="F98" s="79"/>
      <c r="G98" s="51">
        <v>331255.23</v>
      </c>
    </row>
    <row r="99" spans="1:7" ht="24" x14ac:dyDescent="0.3">
      <c r="A99" s="40">
        <v>45022</v>
      </c>
      <c r="B99" s="21" t="s">
        <v>124</v>
      </c>
      <c r="C99" s="36">
        <v>202300000000031</v>
      </c>
      <c r="D99" s="17" t="s">
        <v>686</v>
      </c>
      <c r="E99" s="30" t="s">
        <v>2198</v>
      </c>
      <c r="F99" s="79"/>
      <c r="G99" s="51">
        <v>56310</v>
      </c>
    </row>
    <row r="100" spans="1:7" x14ac:dyDescent="0.3">
      <c r="A100" s="41">
        <v>45022</v>
      </c>
      <c r="B100" s="21" t="s">
        <v>117</v>
      </c>
      <c r="C100" s="36">
        <v>307</v>
      </c>
      <c r="D100" s="17" t="s">
        <v>74</v>
      </c>
      <c r="E100" s="30" t="s">
        <v>2199</v>
      </c>
      <c r="F100" s="123"/>
      <c r="G100" s="51">
        <v>8500</v>
      </c>
    </row>
    <row r="101" spans="1:7" x14ac:dyDescent="0.3">
      <c r="A101" s="40">
        <v>45022</v>
      </c>
      <c r="B101" s="21" t="s">
        <v>126</v>
      </c>
      <c r="C101" s="36">
        <v>166</v>
      </c>
      <c r="D101" s="17" t="s">
        <v>78</v>
      </c>
      <c r="E101" s="30" t="s">
        <v>2200</v>
      </c>
      <c r="F101" s="79"/>
      <c r="G101" s="51">
        <v>10535</v>
      </c>
    </row>
    <row r="102" spans="1:7" x14ac:dyDescent="0.3">
      <c r="A102" s="42">
        <v>45022</v>
      </c>
      <c r="B102" s="22" t="s">
        <v>103</v>
      </c>
      <c r="C102" s="18" t="s">
        <v>379</v>
      </c>
      <c r="D102" s="18" t="s">
        <v>65</v>
      </c>
      <c r="E102" s="24" t="s">
        <v>217</v>
      </c>
      <c r="F102" s="124"/>
      <c r="G102" s="51">
        <v>22.3</v>
      </c>
    </row>
    <row r="103" spans="1:7" x14ac:dyDescent="0.3">
      <c r="A103" s="40">
        <v>45026</v>
      </c>
      <c r="B103" s="21" t="s">
        <v>103</v>
      </c>
      <c r="C103" s="17" t="s">
        <v>377</v>
      </c>
      <c r="D103" s="17" t="s">
        <v>62</v>
      </c>
      <c r="E103" s="30" t="s">
        <v>204</v>
      </c>
      <c r="F103" s="123">
        <v>62614.76</v>
      </c>
      <c r="G103" s="51"/>
    </row>
    <row r="104" spans="1:7" x14ac:dyDescent="0.3">
      <c r="A104" s="40">
        <v>45026</v>
      </c>
      <c r="B104" s="21" t="s">
        <v>113</v>
      </c>
      <c r="C104" s="36">
        <v>253935</v>
      </c>
      <c r="D104" s="17" t="s">
        <v>72</v>
      </c>
      <c r="E104" s="30" t="s">
        <v>2201</v>
      </c>
      <c r="F104" s="123"/>
      <c r="G104" s="78">
        <v>326</v>
      </c>
    </row>
    <row r="105" spans="1:7" x14ac:dyDescent="0.3">
      <c r="A105" s="40">
        <v>45026</v>
      </c>
      <c r="B105" s="22" t="s">
        <v>114</v>
      </c>
      <c r="C105" s="18">
        <v>160753</v>
      </c>
      <c r="D105" s="18" t="s">
        <v>66</v>
      </c>
      <c r="E105" s="24" t="s">
        <v>2202</v>
      </c>
      <c r="F105" s="79"/>
      <c r="G105" s="78">
        <v>1501.5</v>
      </c>
    </row>
    <row r="106" spans="1:7" ht="24" x14ac:dyDescent="0.3">
      <c r="A106" s="40">
        <v>45026</v>
      </c>
      <c r="B106" s="22" t="s">
        <v>2203</v>
      </c>
      <c r="C106" s="18">
        <v>145</v>
      </c>
      <c r="D106" s="18" t="s">
        <v>66</v>
      </c>
      <c r="E106" s="24" t="s">
        <v>2204</v>
      </c>
      <c r="F106" s="124"/>
      <c r="G106" s="78">
        <v>1354.32</v>
      </c>
    </row>
    <row r="107" spans="1:7" x14ac:dyDescent="0.3">
      <c r="A107" s="40">
        <v>45026</v>
      </c>
      <c r="B107" s="22" t="s">
        <v>110</v>
      </c>
      <c r="C107" s="18">
        <v>424098</v>
      </c>
      <c r="D107" s="18" t="s">
        <v>83</v>
      </c>
      <c r="E107" s="24" t="s">
        <v>2131</v>
      </c>
      <c r="F107" s="86"/>
      <c r="G107" s="78">
        <v>100.84</v>
      </c>
    </row>
    <row r="108" spans="1:7" x14ac:dyDescent="0.3">
      <c r="A108" s="40">
        <v>45026</v>
      </c>
      <c r="B108" s="21" t="s">
        <v>143</v>
      </c>
      <c r="C108" s="36">
        <v>1381</v>
      </c>
      <c r="D108" s="17" t="s">
        <v>78</v>
      </c>
      <c r="E108" s="30" t="s">
        <v>2205</v>
      </c>
      <c r="F108" s="123"/>
      <c r="G108" s="78">
        <v>1437.33</v>
      </c>
    </row>
    <row r="109" spans="1:7" x14ac:dyDescent="0.3">
      <c r="A109" s="40">
        <v>45026</v>
      </c>
      <c r="B109" s="22" t="s">
        <v>164</v>
      </c>
      <c r="C109" s="38">
        <v>202200000000293</v>
      </c>
      <c r="D109" s="18" t="s">
        <v>86</v>
      </c>
      <c r="E109" s="24" t="s">
        <v>2206</v>
      </c>
      <c r="F109" s="124"/>
      <c r="G109" s="78">
        <v>20949.150000000001</v>
      </c>
    </row>
    <row r="110" spans="1:7" x14ac:dyDescent="0.3">
      <c r="A110" s="40">
        <v>45026</v>
      </c>
      <c r="B110" s="23" t="s">
        <v>656</v>
      </c>
      <c r="C110" s="36">
        <v>202300000000071</v>
      </c>
      <c r="D110" s="17" t="s">
        <v>71</v>
      </c>
      <c r="E110" s="30" t="s">
        <v>2207</v>
      </c>
      <c r="F110" s="123"/>
      <c r="G110" s="78">
        <v>9713.4699999999993</v>
      </c>
    </row>
    <row r="111" spans="1:7" x14ac:dyDescent="0.3">
      <c r="A111" s="40">
        <v>45026</v>
      </c>
      <c r="B111" s="22" t="s">
        <v>1928</v>
      </c>
      <c r="C111" s="18">
        <v>217</v>
      </c>
      <c r="D111" s="18" t="s">
        <v>66</v>
      </c>
      <c r="E111" s="24" t="s">
        <v>1907</v>
      </c>
      <c r="F111" s="124"/>
      <c r="G111" s="78">
        <v>4432.8500000000004</v>
      </c>
    </row>
    <row r="112" spans="1:7" ht="24" x14ac:dyDescent="0.3">
      <c r="A112" s="40">
        <v>45026</v>
      </c>
      <c r="B112" s="21" t="s">
        <v>151</v>
      </c>
      <c r="C112" s="36">
        <v>202300000000008</v>
      </c>
      <c r="D112" s="17" t="s">
        <v>63</v>
      </c>
      <c r="E112" s="30" t="s">
        <v>2208</v>
      </c>
      <c r="F112" s="123"/>
      <c r="G112" s="78">
        <v>3000</v>
      </c>
    </row>
    <row r="113" spans="1:7" x14ac:dyDescent="0.3">
      <c r="A113" s="40">
        <v>45026</v>
      </c>
      <c r="B113" s="22" t="s">
        <v>1928</v>
      </c>
      <c r="C113" s="18">
        <v>212</v>
      </c>
      <c r="D113" s="18" t="s">
        <v>66</v>
      </c>
      <c r="E113" s="24" t="s">
        <v>1907</v>
      </c>
      <c r="F113" s="124"/>
      <c r="G113" s="78">
        <v>5742</v>
      </c>
    </row>
    <row r="114" spans="1:7" x14ac:dyDescent="0.3">
      <c r="A114" s="40">
        <v>45026</v>
      </c>
      <c r="B114" s="115" t="s">
        <v>190</v>
      </c>
      <c r="C114" s="36">
        <v>187</v>
      </c>
      <c r="D114" s="19" t="s">
        <v>74</v>
      </c>
      <c r="E114" s="34" t="s">
        <v>2209</v>
      </c>
      <c r="F114" s="46"/>
      <c r="G114" s="78">
        <v>6000</v>
      </c>
    </row>
    <row r="115" spans="1:7" x14ac:dyDescent="0.3">
      <c r="A115" s="40">
        <v>45026</v>
      </c>
      <c r="B115" s="22" t="s">
        <v>136</v>
      </c>
      <c r="C115" s="18">
        <v>474</v>
      </c>
      <c r="D115" s="18" t="s">
        <v>82</v>
      </c>
      <c r="E115" s="24" t="s">
        <v>1968</v>
      </c>
      <c r="F115" s="124"/>
      <c r="G115" s="78">
        <v>3999</v>
      </c>
    </row>
    <row r="116" spans="1:7" x14ac:dyDescent="0.3">
      <c r="A116" s="40">
        <v>45026</v>
      </c>
      <c r="B116" s="22" t="s">
        <v>135</v>
      </c>
      <c r="C116" s="18">
        <v>3124</v>
      </c>
      <c r="D116" s="18" t="s">
        <v>66</v>
      </c>
      <c r="E116" s="24" t="s">
        <v>1907</v>
      </c>
      <c r="F116" s="124"/>
      <c r="G116" s="78">
        <v>115</v>
      </c>
    </row>
    <row r="117" spans="1:7" x14ac:dyDescent="0.3">
      <c r="A117" s="40">
        <v>45026</v>
      </c>
      <c r="B117" s="21" t="s">
        <v>983</v>
      </c>
      <c r="C117" s="36">
        <v>1509</v>
      </c>
      <c r="D117" s="17" t="s">
        <v>78</v>
      </c>
      <c r="E117" s="30" t="s">
        <v>2210</v>
      </c>
      <c r="F117" s="123"/>
      <c r="G117" s="78">
        <v>2500</v>
      </c>
    </row>
    <row r="118" spans="1:7" x14ac:dyDescent="0.3">
      <c r="A118" s="42">
        <v>45026</v>
      </c>
      <c r="B118" s="22" t="s">
        <v>103</v>
      </c>
      <c r="C118" s="18" t="s">
        <v>379</v>
      </c>
      <c r="D118" s="18" t="s">
        <v>65</v>
      </c>
      <c r="E118" s="24" t="s">
        <v>217</v>
      </c>
      <c r="F118" s="124"/>
      <c r="G118" s="51">
        <v>13.379999999999999</v>
      </c>
    </row>
    <row r="119" spans="1:7" x14ac:dyDescent="0.3">
      <c r="A119" s="40">
        <v>45026</v>
      </c>
      <c r="B119" s="21" t="s">
        <v>2211</v>
      </c>
      <c r="C119" s="100">
        <v>2646584</v>
      </c>
      <c r="D119" s="100" t="s">
        <v>72</v>
      </c>
      <c r="E119" s="109" t="s">
        <v>2212</v>
      </c>
      <c r="F119" s="126"/>
      <c r="G119" s="78">
        <v>49.35</v>
      </c>
    </row>
    <row r="120" spans="1:7" x14ac:dyDescent="0.3">
      <c r="A120" s="40">
        <v>45026</v>
      </c>
      <c r="B120" s="21" t="s">
        <v>2211</v>
      </c>
      <c r="C120" s="100">
        <v>2646651</v>
      </c>
      <c r="D120" s="100" t="s">
        <v>72</v>
      </c>
      <c r="E120" s="109" t="s">
        <v>2212</v>
      </c>
      <c r="F120" s="126"/>
      <c r="G120" s="78">
        <v>136.41</v>
      </c>
    </row>
    <row r="121" spans="1:7" x14ac:dyDescent="0.3">
      <c r="A121" s="40">
        <v>45026</v>
      </c>
      <c r="B121" s="21" t="s">
        <v>2211</v>
      </c>
      <c r="C121" s="100">
        <v>2646622</v>
      </c>
      <c r="D121" s="100" t="s">
        <v>72</v>
      </c>
      <c r="E121" s="109" t="s">
        <v>2212</v>
      </c>
      <c r="F121" s="126"/>
      <c r="G121" s="78">
        <v>138.94999999999999</v>
      </c>
    </row>
    <row r="122" spans="1:7" x14ac:dyDescent="0.3">
      <c r="A122" s="40">
        <v>45026</v>
      </c>
      <c r="B122" s="21" t="s">
        <v>2211</v>
      </c>
      <c r="C122" s="100">
        <v>2646652</v>
      </c>
      <c r="D122" s="100" t="s">
        <v>72</v>
      </c>
      <c r="E122" s="109" t="s">
        <v>2212</v>
      </c>
      <c r="F122" s="126"/>
      <c r="G122" s="78">
        <v>139.36000000000001</v>
      </c>
    </row>
    <row r="123" spans="1:7" x14ac:dyDescent="0.3">
      <c r="A123" s="40">
        <v>45026</v>
      </c>
      <c r="B123" s="21" t="s">
        <v>2211</v>
      </c>
      <c r="C123" s="100">
        <v>2646602</v>
      </c>
      <c r="D123" s="100" t="s">
        <v>72</v>
      </c>
      <c r="E123" s="109" t="s">
        <v>2212</v>
      </c>
      <c r="F123" s="126"/>
      <c r="G123" s="78">
        <v>139.36000000000001</v>
      </c>
    </row>
    <row r="124" spans="1:7" x14ac:dyDescent="0.3">
      <c r="A124" s="40">
        <v>45026</v>
      </c>
      <c r="B124" s="21" t="s">
        <v>2211</v>
      </c>
      <c r="C124" s="100">
        <v>2646620</v>
      </c>
      <c r="D124" s="100" t="s">
        <v>72</v>
      </c>
      <c r="E124" s="109" t="s">
        <v>2212</v>
      </c>
      <c r="F124" s="126"/>
      <c r="G124" s="78">
        <v>139.36000000000001</v>
      </c>
    </row>
    <row r="125" spans="1:7" x14ac:dyDescent="0.3">
      <c r="A125" s="40">
        <v>45026</v>
      </c>
      <c r="B125" s="21" t="s">
        <v>2211</v>
      </c>
      <c r="C125" s="100">
        <v>2646621</v>
      </c>
      <c r="D125" s="100" t="s">
        <v>72</v>
      </c>
      <c r="E125" s="109" t="s">
        <v>2212</v>
      </c>
      <c r="F125" s="126"/>
      <c r="G125" s="78">
        <v>139.36000000000001</v>
      </c>
    </row>
    <row r="126" spans="1:7" x14ac:dyDescent="0.3">
      <c r="A126" s="40">
        <v>45026</v>
      </c>
      <c r="B126" s="21" t="s">
        <v>2211</v>
      </c>
      <c r="C126" s="100">
        <v>2646568</v>
      </c>
      <c r="D126" s="100" t="s">
        <v>72</v>
      </c>
      <c r="E126" s="109" t="s">
        <v>2212</v>
      </c>
      <c r="F126" s="126"/>
      <c r="G126" s="78">
        <v>141.72999999999999</v>
      </c>
    </row>
    <row r="127" spans="1:7" x14ac:dyDescent="0.3">
      <c r="A127" s="40">
        <v>45026</v>
      </c>
      <c r="B127" s="21" t="s">
        <v>2211</v>
      </c>
      <c r="C127" s="100">
        <v>2646581</v>
      </c>
      <c r="D127" s="100" t="s">
        <v>72</v>
      </c>
      <c r="E127" s="109" t="s">
        <v>2212</v>
      </c>
      <c r="F127" s="126"/>
      <c r="G127" s="78">
        <v>142.33000000000001</v>
      </c>
    </row>
    <row r="128" spans="1:7" x14ac:dyDescent="0.3">
      <c r="A128" s="41">
        <v>45026</v>
      </c>
      <c r="B128" s="27" t="s">
        <v>1735</v>
      </c>
      <c r="C128" s="37">
        <v>2647137</v>
      </c>
      <c r="D128" s="19" t="s">
        <v>72</v>
      </c>
      <c r="E128" s="34" t="s">
        <v>2213</v>
      </c>
      <c r="F128" s="127"/>
      <c r="G128" s="78">
        <v>263.70999999999998</v>
      </c>
    </row>
    <row r="129" spans="1:7" x14ac:dyDescent="0.3">
      <c r="A129" s="40">
        <v>45027</v>
      </c>
      <c r="B129" s="21" t="s">
        <v>103</v>
      </c>
      <c r="C129" s="17" t="s">
        <v>377</v>
      </c>
      <c r="D129" s="17" t="s">
        <v>62</v>
      </c>
      <c r="E129" s="30" t="s">
        <v>204</v>
      </c>
      <c r="F129" s="123">
        <v>80077.17</v>
      </c>
      <c r="G129" s="78"/>
    </row>
    <row r="130" spans="1:7" x14ac:dyDescent="0.3">
      <c r="A130" s="40">
        <v>45027</v>
      </c>
      <c r="B130" s="21" t="s">
        <v>103</v>
      </c>
      <c r="C130" s="17" t="s">
        <v>377</v>
      </c>
      <c r="D130" s="17" t="s">
        <v>62</v>
      </c>
      <c r="E130" s="33" t="s">
        <v>2214</v>
      </c>
      <c r="F130" s="128">
        <v>141.72999999999999</v>
      </c>
      <c r="G130" s="78"/>
    </row>
    <row r="131" spans="1:7" x14ac:dyDescent="0.3">
      <c r="A131" s="40">
        <v>45027</v>
      </c>
      <c r="B131" s="21" t="s">
        <v>103</v>
      </c>
      <c r="C131" s="17" t="s">
        <v>377</v>
      </c>
      <c r="D131" s="17" t="s">
        <v>62</v>
      </c>
      <c r="E131" s="33" t="s">
        <v>2214</v>
      </c>
      <c r="F131" s="128">
        <v>139.36000000000001</v>
      </c>
      <c r="G131" s="78"/>
    </row>
    <row r="132" spans="1:7" x14ac:dyDescent="0.3">
      <c r="A132" s="40">
        <v>45027</v>
      </c>
      <c r="B132" s="21" t="s">
        <v>103</v>
      </c>
      <c r="C132" s="17" t="s">
        <v>377</v>
      </c>
      <c r="D132" s="17" t="s">
        <v>62</v>
      </c>
      <c r="E132" s="33" t="s">
        <v>2214</v>
      </c>
      <c r="F132" s="128">
        <v>49.35</v>
      </c>
      <c r="G132" s="78"/>
    </row>
    <row r="133" spans="1:7" x14ac:dyDescent="0.3">
      <c r="A133" s="40">
        <v>45027</v>
      </c>
      <c r="B133" s="21" t="s">
        <v>103</v>
      </c>
      <c r="C133" s="17" t="s">
        <v>377</v>
      </c>
      <c r="D133" s="17" t="s">
        <v>62</v>
      </c>
      <c r="E133" s="33" t="s">
        <v>2214</v>
      </c>
      <c r="F133" s="128">
        <v>142.33000000000001</v>
      </c>
      <c r="G133" s="78"/>
    </row>
    <row r="134" spans="1:7" x14ac:dyDescent="0.3">
      <c r="A134" s="40">
        <v>45027</v>
      </c>
      <c r="B134" s="21" t="s">
        <v>103</v>
      </c>
      <c r="C134" s="17" t="s">
        <v>377</v>
      </c>
      <c r="D134" s="17" t="s">
        <v>62</v>
      </c>
      <c r="E134" s="33" t="s">
        <v>2214</v>
      </c>
      <c r="F134" s="128">
        <v>139.36000000000001</v>
      </c>
      <c r="G134" s="78"/>
    </row>
    <row r="135" spans="1:7" x14ac:dyDescent="0.3">
      <c r="A135" s="40">
        <v>45027</v>
      </c>
      <c r="B135" s="21" t="s">
        <v>103</v>
      </c>
      <c r="C135" s="17" t="s">
        <v>377</v>
      </c>
      <c r="D135" s="17" t="s">
        <v>62</v>
      </c>
      <c r="E135" s="33" t="s">
        <v>2214</v>
      </c>
      <c r="F135" s="128">
        <v>139.36000000000001</v>
      </c>
      <c r="G135" s="78"/>
    </row>
    <row r="136" spans="1:7" x14ac:dyDescent="0.3">
      <c r="A136" s="40">
        <v>45027</v>
      </c>
      <c r="B136" s="21" t="s">
        <v>103</v>
      </c>
      <c r="C136" s="17" t="s">
        <v>377</v>
      </c>
      <c r="D136" s="17" t="s">
        <v>62</v>
      </c>
      <c r="E136" s="33" t="s">
        <v>2214</v>
      </c>
      <c r="F136" s="128">
        <v>136.41</v>
      </c>
      <c r="G136" s="78"/>
    </row>
    <row r="137" spans="1:7" x14ac:dyDescent="0.3">
      <c r="A137" s="40">
        <v>45027</v>
      </c>
      <c r="B137" s="21" t="s">
        <v>103</v>
      </c>
      <c r="C137" s="17" t="s">
        <v>377</v>
      </c>
      <c r="D137" s="17" t="s">
        <v>62</v>
      </c>
      <c r="E137" s="33" t="s">
        <v>2214</v>
      </c>
      <c r="F137" s="128">
        <v>138.94999999999999</v>
      </c>
      <c r="G137" s="78"/>
    </row>
    <row r="138" spans="1:7" x14ac:dyDescent="0.3">
      <c r="A138" s="40">
        <v>45027</v>
      </c>
      <c r="B138" s="21" t="s">
        <v>103</v>
      </c>
      <c r="C138" s="17" t="s">
        <v>377</v>
      </c>
      <c r="D138" s="17" t="s">
        <v>62</v>
      </c>
      <c r="E138" s="33" t="s">
        <v>2214</v>
      </c>
      <c r="F138" s="128">
        <v>139.36000000000001</v>
      </c>
      <c r="G138" s="78"/>
    </row>
    <row r="139" spans="1:7" x14ac:dyDescent="0.3">
      <c r="A139" s="40">
        <v>45027</v>
      </c>
      <c r="B139" s="22" t="s">
        <v>510</v>
      </c>
      <c r="C139" s="18">
        <v>135847</v>
      </c>
      <c r="D139" s="18" t="s">
        <v>81</v>
      </c>
      <c r="E139" s="24" t="s">
        <v>511</v>
      </c>
      <c r="F139" s="124"/>
      <c r="G139" s="51">
        <v>304.2</v>
      </c>
    </row>
    <row r="140" spans="1:7" x14ac:dyDescent="0.3">
      <c r="A140" s="40">
        <v>45027</v>
      </c>
      <c r="B140" s="22" t="s">
        <v>2215</v>
      </c>
      <c r="C140" s="38">
        <v>390</v>
      </c>
      <c r="D140" s="18" t="s">
        <v>78</v>
      </c>
      <c r="E140" s="24" t="s">
        <v>2216</v>
      </c>
      <c r="F140" s="124"/>
      <c r="G140" s="51">
        <v>1250</v>
      </c>
    </row>
    <row r="141" spans="1:7" x14ac:dyDescent="0.3">
      <c r="A141" s="40">
        <v>45027</v>
      </c>
      <c r="B141" s="21" t="s">
        <v>150</v>
      </c>
      <c r="C141" s="36">
        <v>202300000000320</v>
      </c>
      <c r="D141" s="17" t="s">
        <v>84</v>
      </c>
      <c r="E141" s="30" t="s">
        <v>2217</v>
      </c>
      <c r="F141" s="123"/>
      <c r="G141" s="51">
        <v>39225.79</v>
      </c>
    </row>
    <row r="142" spans="1:7" x14ac:dyDescent="0.3">
      <c r="A142" s="40">
        <v>45027</v>
      </c>
      <c r="B142" s="22" t="s">
        <v>149</v>
      </c>
      <c r="C142" s="38">
        <v>202300000000016</v>
      </c>
      <c r="D142" s="18" t="s">
        <v>63</v>
      </c>
      <c r="E142" s="109" t="s">
        <v>2218</v>
      </c>
      <c r="F142" s="86"/>
      <c r="G142" s="51">
        <v>6000</v>
      </c>
    </row>
    <row r="143" spans="1:7" x14ac:dyDescent="0.3">
      <c r="A143" s="40">
        <v>45027</v>
      </c>
      <c r="B143" s="21" t="s">
        <v>111</v>
      </c>
      <c r="C143" s="36">
        <v>147</v>
      </c>
      <c r="D143" s="17" t="s">
        <v>70</v>
      </c>
      <c r="E143" s="30" t="s">
        <v>2219</v>
      </c>
      <c r="F143" s="123"/>
      <c r="G143" s="51">
        <v>270</v>
      </c>
    </row>
    <row r="144" spans="1:7" x14ac:dyDescent="0.3">
      <c r="A144" s="40">
        <v>45027</v>
      </c>
      <c r="B144" s="21" t="s">
        <v>111</v>
      </c>
      <c r="C144" s="36">
        <v>146</v>
      </c>
      <c r="D144" s="17" t="s">
        <v>70</v>
      </c>
      <c r="E144" s="30" t="s">
        <v>2220</v>
      </c>
      <c r="F144" s="123"/>
      <c r="G144" s="51">
        <v>11000</v>
      </c>
    </row>
    <row r="145" spans="1:7" x14ac:dyDescent="0.3">
      <c r="A145" s="41">
        <v>45027</v>
      </c>
      <c r="B145" s="21" t="s">
        <v>111</v>
      </c>
      <c r="C145" s="36">
        <v>148</v>
      </c>
      <c r="D145" s="17" t="s">
        <v>70</v>
      </c>
      <c r="E145" s="30" t="s">
        <v>2221</v>
      </c>
      <c r="F145" s="123"/>
      <c r="G145" s="51">
        <v>4153.33</v>
      </c>
    </row>
    <row r="146" spans="1:7" x14ac:dyDescent="0.3">
      <c r="A146" s="40">
        <v>45027</v>
      </c>
      <c r="B146" s="21" t="s">
        <v>111</v>
      </c>
      <c r="C146" s="36">
        <v>864</v>
      </c>
      <c r="D146" s="17" t="s">
        <v>71</v>
      </c>
      <c r="E146" s="30" t="s">
        <v>2222</v>
      </c>
      <c r="F146" s="123"/>
      <c r="G146" s="51">
        <v>14077.5</v>
      </c>
    </row>
    <row r="147" spans="1:7" x14ac:dyDescent="0.3">
      <c r="A147" s="40">
        <v>45027</v>
      </c>
      <c r="B147" s="22" t="s">
        <v>135</v>
      </c>
      <c r="C147" s="17">
        <v>3121</v>
      </c>
      <c r="D147" s="18" t="s">
        <v>82</v>
      </c>
      <c r="E147" s="24" t="s">
        <v>2190</v>
      </c>
      <c r="F147" s="124"/>
      <c r="G147" s="51">
        <v>4958.1000000000004</v>
      </c>
    </row>
    <row r="148" spans="1:7" x14ac:dyDescent="0.3">
      <c r="A148" s="42">
        <v>45027</v>
      </c>
      <c r="B148" s="22" t="s">
        <v>103</v>
      </c>
      <c r="C148" s="18" t="s">
        <v>379</v>
      </c>
      <c r="D148" s="18" t="s">
        <v>65</v>
      </c>
      <c r="E148" s="24" t="s">
        <v>217</v>
      </c>
      <c r="F148" s="124"/>
      <c r="G148" s="51">
        <v>4.46</v>
      </c>
    </row>
    <row r="149" spans="1:7" x14ac:dyDescent="0.3">
      <c r="A149" s="40">
        <v>45028</v>
      </c>
      <c r="B149" s="21" t="s">
        <v>103</v>
      </c>
      <c r="C149" s="17" t="s">
        <v>377</v>
      </c>
      <c r="D149" s="17" t="s">
        <v>629</v>
      </c>
      <c r="E149" s="30" t="s">
        <v>890</v>
      </c>
      <c r="F149" s="128">
        <v>1488.98</v>
      </c>
      <c r="G149" s="51"/>
    </row>
    <row r="150" spans="1:7" x14ac:dyDescent="0.3">
      <c r="A150" s="40">
        <v>45028</v>
      </c>
      <c r="B150" s="21" t="s">
        <v>173</v>
      </c>
      <c r="C150" s="17" t="s">
        <v>377</v>
      </c>
      <c r="D150" s="17" t="s">
        <v>90</v>
      </c>
      <c r="E150" s="30" t="s">
        <v>2223</v>
      </c>
      <c r="F150" s="123">
        <v>4223591.01</v>
      </c>
      <c r="G150" s="51"/>
    </row>
    <row r="151" spans="1:7" x14ac:dyDescent="0.3">
      <c r="A151" s="42">
        <v>45028</v>
      </c>
      <c r="B151" s="22" t="s">
        <v>103</v>
      </c>
      <c r="C151" s="18" t="s">
        <v>377</v>
      </c>
      <c r="D151" s="18" t="s">
        <v>448</v>
      </c>
      <c r="E151" s="24" t="s">
        <v>285</v>
      </c>
      <c r="F151" s="124"/>
      <c r="G151" s="51">
        <v>4159673.19</v>
      </c>
    </row>
    <row r="152" spans="1:7" x14ac:dyDescent="0.3">
      <c r="A152" s="43">
        <v>45028</v>
      </c>
      <c r="B152" s="22" t="s">
        <v>110</v>
      </c>
      <c r="C152" s="18">
        <v>424753</v>
      </c>
      <c r="D152" s="18" t="s">
        <v>83</v>
      </c>
      <c r="E152" s="24" t="s">
        <v>2131</v>
      </c>
      <c r="F152" s="86"/>
      <c r="G152" s="51">
        <v>74.239999999999995</v>
      </c>
    </row>
    <row r="153" spans="1:7" x14ac:dyDescent="0.3">
      <c r="A153" s="43">
        <v>45028</v>
      </c>
      <c r="B153" s="21" t="s">
        <v>166</v>
      </c>
      <c r="C153" s="18">
        <v>1738</v>
      </c>
      <c r="D153" s="18" t="s">
        <v>81</v>
      </c>
      <c r="E153" s="24" t="s">
        <v>1930</v>
      </c>
      <c r="F153" s="79"/>
      <c r="G153" s="51">
        <v>867</v>
      </c>
    </row>
    <row r="154" spans="1:7" x14ac:dyDescent="0.3">
      <c r="A154" s="43">
        <v>45028</v>
      </c>
      <c r="B154" s="21" t="s">
        <v>187</v>
      </c>
      <c r="C154" s="36">
        <v>930</v>
      </c>
      <c r="D154" s="17" t="s">
        <v>99</v>
      </c>
      <c r="E154" s="30" t="s">
        <v>2224</v>
      </c>
      <c r="F154" s="123"/>
      <c r="G154" s="51">
        <v>14400</v>
      </c>
    </row>
    <row r="155" spans="1:7" x14ac:dyDescent="0.3">
      <c r="A155" s="42">
        <v>45028</v>
      </c>
      <c r="B155" s="22" t="s">
        <v>103</v>
      </c>
      <c r="C155" s="18" t="s">
        <v>379</v>
      </c>
      <c r="D155" s="18" t="s">
        <v>65</v>
      </c>
      <c r="E155" s="24" t="s">
        <v>208</v>
      </c>
      <c r="F155" s="124"/>
      <c r="G155" s="51">
        <v>4.28</v>
      </c>
    </row>
    <row r="156" spans="1:7" x14ac:dyDescent="0.3">
      <c r="A156" s="43">
        <v>45028</v>
      </c>
      <c r="B156" s="21" t="s">
        <v>118</v>
      </c>
      <c r="C156" s="36">
        <v>1383</v>
      </c>
      <c r="D156" s="17" t="s">
        <v>75</v>
      </c>
      <c r="E156" s="30" t="s">
        <v>2225</v>
      </c>
      <c r="F156" s="79"/>
      <c r="G156" s="51">
        <v>16917.05</v>
      </c>
    </row>
    <row r="157" spans="1:7" x14ac:dyDescent="0.3">
      <c r="A157" s="43">
        <v>45028</v>
      </c>
      <c r="B157" s="22" t="s">
        <v>504</v>
      </c>
      <c r="C157" s="129" t="s">
        <v>2226</v>
      </c>
      <c r="D157" s="18" t="s">
        <v>63</v>
      </c>
      <c r="E157" s="24" t="s">
        <v>2227</v>
      </c>
      <c r="F157" s="79"/>
      <c r="G157" s="51">
        <v>1220</v>
      </c>
    </row>
    <row r="158" spans="1:7" x14ac:dyDescent="0.3">
      <c r="A158" s="43">
        <v>45028</v>
      </c>
      <c r="B158" s="22" t="s">
        <v>196</v>
      </c>
      <c r="C158" s="18">
        <v>1561</v>
      </c>
      <c r="D158" s="17" t="s">
        <v>66</v>
      </c>
      <c r="E158" s="24" t="s">
        <v>1907</v>
      </c>
      <c r="F158" s="123"/>
      <c r="G158" s="51">
        <v>84</v>
      </c>
    </row>
    <row r="159" spans="1:7" x14ac:dyDescent="0.3">
      <c r="A159" s="43">
        <v>45028</v>
      </c>
      <c r="B159" s="26" t="s">
        <v>195</v>
      </c>
      <c r="C159" s="18">
        <v>535</v>
      </c>
      <c r="D159" s="18" t="s">
        <v>2228</v>
      </c>
      <c r="E159" s="30" t="s">
        <v>2229</v>
      </c>
      <c r="F159" s="123"/>
      <c r="G159" s="51">
        <v>12936</v>
      </c>
    </row>
    <row r="160" spans="1:7" x14ac:dyDescent="0.3">
      <c r="A160" s="43">
        <v>45028</v>
      </c>
      <c r="B160" s="22" t="s">
        <v>196</v>
      </c>
      <c r="C160" s="18">
        <v>1559</v>
      </c>
      <c r="D160" s="17" t="s">
        <v>66</v>
      </c>
      <c r="E160" s="24" t="s">
        <v>1907</v>
      </c>
      <c r="F160" s="123"/>
      <c r="G160" s="51">
        <v>420</v>
      </c>
    </row>
    <row r="161" spans="1:7" x14ac:dyDescent="0.3">
      <c r="A161" s="43">
        <v>45028</v>
      </c>
      <c r="B161" s="30" t="s">
        <v>2230</v>
      </c>
      <c r="C161" s="18" t="s">
        <v>2158</v>
      </c>
      <c r="D161" s="17" t="s">
        <v>76</v>
      </c>
      <c r="E161" s="30" t="s">
        <v>2159</v>
      </c>
      <c r="F161" s="79"/>
      <c r="G161" s="51">
        <v>1488.98</v>
      </c>
    </row>
    <row r="162" spans="1:7" x14ac:dyDescent="0.3">
      <c r="A162" s="43">
        <v>45028</v>
      </c>
      <c r="B162" s="23" t="s">
        <v>157</v>
      </c>
      <c r="C162" s="100" t="s">
        <v>903</v>
      </c>
      <c r="D162" s="17" t="s">
        <v>85</v>
      </c>
      <c r="E162" s="34" t="s">
        <v>2146</v>
      </c>
      <c r="F162" s="123"/>
      <c r="G162" s="114">
        <v>2775.86</v>
      </c>
    </row>
    <row r="163" spans="1:7" x14ac:dyDescent="0.3">
      <c r="A163" s="43">
        <v>45028</v>
      </c>
      <c r="B163" s="23" t="s">
        <v>108</v>
      </c>
      <c r="C163" s="36" t="s">
        <v>2138</v>
      </c>
      <c r="D163" s="17" t="s">
        <v>67</v>
      </c>
      <c r="E163" s="30" t="s">
        <v>2231</v>
      </c>
      <c r="F163" s="123"/>
      <c r="G163" s="114">
        <v>206.01</v>
      </c>
    </row>
    <row r="164" spans="1:7" x14ac:dyDescent="0.3">
      <c r="A164" s="43">
        <v>45028</v>
      </c>
      <c r="B164" s="21" t="s">
        <v>130</v>
      </c>
      <c r="C164" s="36">
        <v>1932</v>
      </c>
      <c r="D164" s="17" t="s">
        <v>80</v>
      </c>
      <c r="E164" s="30" t="s">
        <v>2232</v>
      </c>
      <c r="F164" s="123"/>
      <c r="G164" s="51">
        <v>14000</v>
      </c>
    </row>
    <row r="165" spans="1:7" x14ac:dyDescent="0.3">
      <c r="A165" s="42">
        <v>45028</v>
      </c>
      <c r="B165" s="22" t="s">
        <v>103</v>
      </c>
      <c r="C165" s="18" t="s">
        <v>379</v>
      </c>
      <c r="D165" s="18" t="s">
        <v>65</v>
      </c>
      <c r="E165" s="24" t="s">
        <v>217</v>
      </c>
      <c r="F165" s="124"/>
      <c r="G165" s="51">
        <v>13.379999999999999</v>
      </c>
    </row>
    <row r="166" spans="1:7" x14ac:dyDescent="0.3">
      <c r="A166" s="40">
        <v>45029</v>
      </c>
      <c r="B166" s="21" t="s">
        <v>103</v>
      </c>
      <c r="C166" s="17" t="s">
        <v>377</v>
      </c>
      <c r="D166" s="17" t="s">
        <v>62</v>
      </c>
      <c r="E166" s="30" t="s">
        <v>204</v>
      </c>
      <c r="F166" s="123">
        <v>17815.37</v>
      </c>
      <c r="G166" s="51"/>
    </row>
    <row r="167" spans="1:7" x14ac:dyDescent="0.3">
      <c r="A167" s="40">
        <v>45029</v>
      </c>
      <c r="B167" s="21" t="s">
        <v>103</v>
      </c>
      <c r="C167" s="17" t="s">
        <v>377</v>
      </c>
      <c r="D167" s="17" t="s">
        <v>629</v>
      </c>
      <c r="E167" s="30" t="s">
        <v>890</v>
      </c>
      <c r="F167" s="123">
        <v>3772.58</v>
      </c>
      <c r="G167" s="51"/>
    </row>
    <row r="168" spans="1:7" x14ac:dyDescent="0.3">
      <c r="A168" s="43">
        <v>45029</v>
      </c>
      <c r="B168" s="22" t="s">
        <v>480</v>
      </c>
      <c r="C168" s="18">
        <v>3817</v>
      </c>
      <c r="D168" s="18" t="s">
        <v>63</v>
      </c>
      <c r="E168" s="24" t="s">
        <v>2233</v>
      </c>
      <c r="F168" s="124"/>
      <c r="G168" s="96">
        <v>2520</v>
      </c>
    </row>
    <row r="169" spans="1:7" x14ac:dyDescent="0.3">
      <c r="A169" s="40">
        <v>45029</v>
      </c>
      <c r="B169" s="21" t="s">
        <v>112</v>
      </c>
      <c r="C169" s="36">
        <v>18584</v>
      </c>
      <c r="D169" s="19" t="s">
        <v>63</v>
      </c>
      <c r="E169" s="30" t="s">
        <v>2234</v>
      </c>
      <c r="F169" s="123"/>
      <c r="G169" s="78">
        <v>873.87</v>
      </c>
    </row>
    <row r="170" spans="1:7" x14ac:dyDescent="0.3">
      <c r="A170" s="40">
        <v>45029</v>
      </c>
      <c r="B170" s="30" t="s">
        <v>2235</v>
      </c>
      <c r="C170" s="18" t="s">
        <v>2158</v>
      </c>
      <c r="D170" s="17" t="s">
        <v>76</v>
      </c>
      <c r="E170" s="30" t="s">
        <v>2159</v>
      </c>
      <c r="F170" s="79"/>
      <c r="G170" s="51">
        <v>1853.15</v>
      </c>
    </row>
    <row r="171" spans="1:7" x14ac:dyDescent="0.3">
      <c r="A171" s="40">
        <v>45029</v>
      </c>
      <c r="B171" s="22" t="s">
        <v>196</v>
      </c>
      <c r="C171" s="18">
        <v>1538</v>
      </c>
      <c r="D171" s="18" t="s">
        <v>66</v>
      </c>
      <c r="E171" s="24" t="s">
        <v>1907</v>
      </c>
      <c r="F171" s="124"/>
      <c r="G171" s="51">
        <v>14417.04</v>
      </c>
    </row>
    <row r="172" spans="1:7" x14ac:dyDescent="0.3">
      <c r="A172" s="43">
        <v>45029</v>
      </c>
      <c r="B172" s="24" t="s">
        <v>2168</v>
      </c>
      <c r="C172" s="38" t="s">
        <v>579</v>
      </c>
      <c r="D172" s="18" t="s">
        <v>1121</v>
      </c>
      <c r="E172" s="24" t="s">
        <v>2236</v>
      </c>
      <c r="F172" s="124"/>
      <c r="G172" s="51">
        <v>1919.43</v>
      </c>
    </row>
    <row r="173" spans="1:7" x14ac:dyDescent="0.3">
      <c r="A173" s="42">
        <v>45029</v>
      </c>
      <c r="B173" s="22" t="s">
        <v>103</v>
      </c>
      <c r="C173" s="18" t="s">
        <v>379</v>
      </c>
      <c r="D173" s="18" t="s">
        <v>65</v>
      </c>
      <c r="E173" s="24" t="s">
        <v>217</v>
      </c>
      <c r="F173" s="124"/>
      <c r="G173" s="51">
        <v>4.46</v>
      </c>
    </row>
    <row r="174" spans="1:7" x14ac:dyDescent="0.3">
      <c r="A174" s="40">
        <v>45030</v>
      </c>
      <c r="B174" s="21" t="s">
        <v>103</v>
      </c>
      <c r="C174" s="17" t="s">
        <v>377</v>
      </c>
      <c r="D174" s="17" t="s">
        <v>62</v>
      </c>
      <c r="E174" s="30" t="s">
        <v>204</v>
      </c>
      <c r="F174" s="123">
        <v>4141869.25</v>
      </c>
      <c r="G174" s="51"/>
    </row>
    <row r="175" spans="1:7" x14ac:dyDescent="0.3">
      <c r="A175" s="42">
        <v>45030</v>
      </c>
      <c r="B175" s="22" t="s">
        <v>103</v>
      </c>
      <c r="C175" s="18" t="s">
        <v>377</v>
      </c>
      <c r="D175" s="18" t="s">
        <v>448</v>
      </c>
      <c r="E175" s="24" t="s">
        <v>667</v>
      </c>
      <c r="F175" s="124"/>
      <c r="G175" s="51">
        <v>1803839.81</v>
      </c>
    </row>
    <row r="176" spans="1:7" x14ac:dyDescent="0.3">
      <c r="A176" s="42">
        <v>45030</v>
      </c>
      <c r="B176" s="22" t="s">
        <v>668</v>
      </c>
      <c r="C176" s="100" t="s">
        <v>909</v>
      </c>
      <c r="D176" s="18" t="s">
        <v>448</v>
      </c>
      <c r="E176" s="30" t="s">
        <v>2237</v>
      </c>
      <c r="F176" s="123"/>
      <c r="G176" s="130">
        <v>596482.93000000005</v>
      </c>
    </row>
    <row r="177" spans="1:7" x14ac:dyDescent="0.3">
      <c r="A177" s="42">
        <v>45030</v>
      </c>
      <c r="B177" s="22" t="s">
        <v>668</v>
      </c>
      <c r="C177" s="100" t="s">
        <v>909</v>
      </c>
      <c r="D177" s="18" t="s">
        <v>448</v>
      </c>
      <c r="E177" s="30" t="s">
        <v>2238</v>
      </c>
      <c r="F177" s="123"/>
      <c r="G177" s="130">
        <v>656429.36</v>
      </c>
    </row>
    <row r="178" spans="1:7" x14ac:dyDescent="0.3">
      <c r="A178" s="42">
        <v>45030</v>
      </c>
      <c r="B178" s="22" t="s">
        <v>668</v>
      </c>
      <c r="C178" s="100" t="s">
        <v>909</v>
      </c>
      <c r="D178" s="18" t="s">
        <v>448</v>
      </c>
      <c r="E178" s="30" t="s">
        <v>2238</v>
      </c>
      <c r="F178" s="123"/>
      <c r="G178" s="130">
        <v>167182.01</v>
      </c>
    </row>
    <row r="179" spans="1:7" x14ac:dyDescent="0.3">
      <c r="A179" s="42">
        <v>45030</v>
      </c>
      <c r="B179" s="22" t="s">
        <v>668</v>
      </c>
      <c r="C179" s="100" t="s">
        <v>909</v>
      </c>
      <c r="D179" s="18" t="s">
        <v>448</v>
      </c>
      <c r="E179" s="30" t="s">
        <v>2239</v>
      </c>
      <c r="F179" s="123"/>
      <c r="G179" s="130">
        <v>111202.7</v>
      </c>
    </row>
    <row r="180" spans="1:7" x14ac:dyDescent="0.3">
      <c r="A180" s="42">
        <v>45030</v>
      </c>
      <c r="B180" s="22" t="s">
        <v>668</v>
      </c>
      <c r="C180" s="100" t="s">
        <v>909</v>
      </c>
      <c r="D180" s="18" t="s">
        <v>448</v>
      </c>
      <c r="E180" s="30" t="s">
        <v>2240</v>
      </c>
      <c r="F180" s="123"/>
      <c r="G180" s="130">
        <v>201605.07</v>
      </c>
    </row>
    <row r="181" spans="1:7" x14ac:dyDescent="0.3">
      <c r="A181" s="42">
        <v>45030</v>
      </c>
      <c r="B181" s="22" t="s">
        <v>668</v>
      </c>
      <c r="C181" s="100" t="s">
        <v>909</v>
      </c>
      <c r="D181" s="18" t="s">
        <v>448</v>
      </c>
      <c r="E181" s="30" t="s">
        <v>2241</v>
      </c>
      <c r="F181" s="123"/>
      <c r="G181" s="130">
        <v>36458.04</v>
      </c>
    </row>
    <row r="182" spans="1:7" x14ac:dyDescent="0.3">
      <c r="A182" s="42">
        <v>45030</v>
      </c>
      <c r="B182" s="22" t="s">
        <v>668</v>
      </c>
      <c r="C182" s="100" t="s">
        <v>909</v>
      </c>
      <c r="D182" s="18" t="s">
        <v>448</v>
      </c>
      <c r="E182" s="30" t="s">
        <v>2242</v>
      </c>
      <c r="F182" s="123"/>
      <c r="G182" s="130">
        <v>30477.26</v>
      </c>
    </row>
    <row r="183" spans="1:7" x14ac:dyDescent="0.3">
      <c r="A183" s="42">
        <v>45030</v>
      </c>
      <c r="B183" s="22" t="s">
        <v>668</v>
      </c>
      <c r="C183" s="100" t="s">
        <v>909</v>
      </c>
      <c r="D183" s="18" t="s">
        <v>448</v>
      </c>
      <c r="E183" s="30" t="s">
        <v>2243</v>
      </c>
      <c r="F183" s="123"/>
      <c r="G183" s="130">
        <v>106305.77</v>
      </c>
    </row>
    <row r="184" spans="1:7" x14ac:dyDescent="0.3">
      <c r="A184" s="42">
        <v>45030</v>
      </c>
      <c r="B184" s="22" t="s">
        <v>668</v>
      </c>
      <c r="C184" s="100" t="s">
        <v>909</v>
      </c>
      <c r="D184" s="18" t="s">
        <v>448</v>
      </c>
      <c r="E184" s="30" t="s">
        <v>2244</v>
      </c>
      <c r="F184" s="123"/>
      <c r="G184" s="130">
        <v>14225.78</v>
      </c>
    </row>
    <row r="185" spans="1:7" x14ac:dyDescent="0.3">
      <c r="A185" s="42">
        <v>45030</v>
      </c>
      <c r="B185" s="22" t="s">
        <v>668</v>
      </c>
      <c r="C185" s="100" t="s">
        <v>909</v>
      </c>
      <c r="D185" s="18" t="s">
        <v>448</v>
      </c>
      <c r="E185" s="30" t="s">
        <v>2245</v>
      </c>
      <c r="F185" s="123"/>
      <c r="G185" s="130">
        <v>4478.12</v>
      </c>
    </row>
    <row r="186" spans="1:7" x14ac:dyDescent="0.3">
      <c r="A186" s="42">
        <v>45030</v>
      </c>
      <c r="B186" s="22" t="s">
        <v>668</v>
      </c>
      <c r="C186" s="100" t="s">
        <v>909</v>
      </c>
      <c r="D186" s="18" t="s">
        <v>448</v>
      </c>
      <c r="E186" s="30" t="s">
        <v>2245</v>
      </c>
      <c r="F186" s="123"/>
      <c r="G186" s="130">
        <v>62770.42</v>
      </c>
    </row>
    <row r="187" spans="1:7" x14ac:dyDescent="0.3">
      <c r="A187" s="42">
        <v>45030</v>
      </c>
      <c r="B187" s="22" t="s">
        <v>668</v>
      </c>
      <c r="C187" s="100" t="s">
        <v>909</v>
      </c>
      <c r="D187" s="18" t="s">
        <v>448</v>
      </c>
      <c r="E187" s="30" t="s">
        <v>2246</v>
      </c>
      <c r="F187" s="123"/>
      <c r="G187" s="130">
        <v>28377</v>
      </c>
    </row>
    <row r="188" spans="1:7" x14ac:dyDescent="0.3">
      <c r="A188" s="42">
        <v>45030</v>
      </c>
      <c r="B188" s="22" t="s">
        <v>668</v>
      </c>
      <c r="C188" s="100" t="s">
        <v>909</v>
      </c>
      <c r="D188" s="18" t="s">
        <v>448</v>
      </c>
      <c r="E188" s="30" t="s">
        <v>2247</v>
      </c>
      <c r="F188" s="123"/>
      <c r="G188" s="130">
        <v>115089.65</v>
      </c>
    </row>
    <row r="189" spans="1:7" x14ac:dyDescent="0.3">
      <c r="A189" s="42">
        <v>45030</v>
      </c>
      <c r="B189" s="22" t="s">
        <v>668</v>
      </c>
      <c r="C189" s="100" t="s">
        <v>909</v>
      </c>
      <c r="D189" s="18" t="s">
        <v>448</v>
      </c>
      <c r="E189" s="30" t="s">
        <v>2248</v>
      </c>
      <c r="F189" s="123"/>
      <c r="G189" s="130">
        <v>187107.09</v>
      </c>
    </row>
    <row r="190" spans="1:7" x14ac:dyDescent="0.3">
      <c r="A190" s="43">
        <v>45030</v>
      </c>
      <c r="B190" s="22" t="s">
        <v>146</v>
      </c>
      <c r="C190" s="18">
        <v>13797</v>
      </c>
      <c r="D190" s="18" t="s">
        <v>82</v>
      </c>
      <c r="E190" s="24" t="s">
        <v>2249</v>
      </c>
      <c r="F190" s="124"/>
      <c r="G190" s="46">
        <v>820</v>
      </c>
    </row>
    <row r="191" spans="1:7" x14ac:dyDescent="0.3">
      <c r="A191" s="41">
        <v>45030</v>
      </c>
      <c r="B191" s="21" t="s">
        <v>166</v>
      </c>
      <c r="C191" s="18">
        <v>1739</v>
      </c>
      <c r="D191" s="18" t="s">
        <v>81</v>
      </c>
      <c r="E191" s="24" t="s">
        <v>1930</v>
      </c>
      <c r="F191" s="79"/>
      <c r="G191" s="51">
        <v>1039</v>
      </c>
    </row>
    <row r="192" spans="1:7" x14ac:dyDescent="0.3">
      <c r="A192" s="41">
        <v>45030</v>
      </c>
      <c r="B192" s="21" t="s">
        <v>170</v>
      </c>
      <c r="C192" s="36">
        <v>5690318</v>
      </c>
      <c r="D192" s="17" t="s">
        <v>89</v>
      </c>
      <c r="E192" s="30" t="s">
        <v>1279</v>
      </c>
      <c r="F192" s="123"/>
      <c r="G192" s="46">
        <v>5859</v>
      </c>
    </row>
    <row r="193" spans="1:7" x14ac:dyDescent="0.3">
      <c r="A193" s="42">
        <v>45030</v>
      </c>
      <c r="B193" s="22" t="s">
        <v>193</v>
      </c>
      <c r="C193" s="38">
        <v>210</v>
      </c>
      <c r="D193" s="18" t="s">
        <v>78</v>
      </c>
      <c r="E193" s="24" t="s">
        <v>2250</v>
      </c>
      <c r="F193" s="124"/>
      <c r="G193" s="51">
        <v>619.11</v>
      </c>
    </row>
    <row r="194" spans="1:7" x14ac:dyDescent="0.3">
      <c r="A194" s="42">
        <v>45030</v>
      </c>
      <c r="B194" s="22" t="s">
        <v>193</v>
      </c>
      <c r="C194" s="38">
        <v>207</v>
      </c>
      <c r="D194" s="18" t="s">
        <v>78</v>
      </c>
      <c r="E194" s="24" t="s">
        <v>2251</v>
      </c>
      <c r="F194" s="124"/>
      <c r="G194" s="51">
        <v>599</v>
      </c>
    </row>
    <row r="195" spans="1:7" x14ac:dyDescent="0.3">
      <c r="A195" s="42">
        <v>45030</v>
      </c>
      <c r="B195" s="22" t="s">
        <v>135</v>
      </c>
      <c r="C195" s="18">
        <v>3139</v>
      </c>
      <c r="D195" s="18" t="s">
        <v>82</v>
      </c>
      <c r="E195" s="24" t="s">
        <v>1913</v>
      </c>
      <c r="F195" s="124"/>
      <c r="G195" s="51">
        <v>5840.2</v>
      </c>
    </row>
    <row r="196" spans="1:7" x14ac:dyDescent="0.3">
      <c r="A196" s="41">
        <v>45030</v>
      </c>
      <c r="B196" s="22" t="s">
        <v>1391</v>
      </c>
      <c r="C196" s="18">
        <v>11648</v>
      </c>
      <c r="D196" s="65" t="s">
        <v>66</v>
      </c>
      <c r="E196" s="24" t="s">
        <v>2252</v>
      </c>
      <c r="F196" s="124"/>
      <c r="G196" s="51">
        <v>352.68</v>
      </c>
    </row>
    <row r="197" spans="1:7" x14ac:dyDescent="0.3">
      <c r="A197" s="40">
        <v>45030</v>
      </c>
      <c r="B197" s="22" t="s">
        <v>196</v>
      </c>
      <c r="C197" s="18">
        <v>1581</v>
      </c>
      <c r="D197" s="18" t="s">
        <v>66</v>
      </c>
      <c r="E197" s="24" t="s">
        <v>2253</v>
      </c>
      <c r="F197" s="124"/>
      <c r="G197" s="51">
        <v>93.56</v>
      </c>
    </row>
    <row r="198" spans="1:7" x14ac:dyDescent="0.3">
      <c r="A198" s="43">
        <v>45030</v>
      </c>
      <c r="B198" s="26" t="s">
        <v>195</v>
      </c>
      <c r="C198" s="18">
        <v>536</v>
      </c>
      <c r="D198" s="18" t="s">
        <v>66</v>
      </c>
      <c r="E198" s="30" t="s">
        <v>2229</v>
      </c>
      <c r="F198" s="123"/>
      <c r="G198" s="51">
        <v>2580</v>
      </c>
    </row>
    <row r="199" spans="1:7" ht="24" x14ac:dyDescent="0.3">
      <c r="A199" s="43">
        <v>45030</v>
      </c>
      <c r="B199" s="26" t="s">
        <v>195</v>
      </c>
      <c r="C199" s="18">
        <v>537</v>
      </c>
      <c r="D199" s="18" t="s">
        <v>66</v>
      </c>
      <c r="E199" s="30" t="s">
        <v>2254</v>
      </c>
      <c r="F199" s="123"/>
      <c r="G199" s="51">
        <v>2030</v>
      </c>
    </row>
    <row r="200" spans="1:7" x14ac:dyDescent="0.3">
      <c r="A200" s="42">
        <v>45030</v>
      </c>
      <c r="B200" s="22" t="s">
        <v>103</v>
      </c>
      <c r="C200" s="18" t="s">
        <v>379</v>
      </c>
      <c r="D200" s="18" t="s">
        <v>65</v>
      </c>
      <c r="E200" s="24" t="s">
        <v>217</v>
      </c>
      <c r="F200" s="124"/>
      <c r="G200" s="51">
        <v>6.69</v>
      </c>
    </row>
    <row r="201" spans="1:7" x14ac:dyDescent="0.3">
      <c r="A201" s="40">
        <v>45033</v>
      </c>
      <c r="B201" s="21" t="s">
        <v>103</v>
      </c>
      <c r="C201" s="17" t="s">
        <v>377</v>
      </c>
      <c r="D201" s="17" t="s">
        <v>62</v>
      </c>
      <c r="E201" s="30" t="s">
        <v>204</v>
      </c>
      <c r="F201" s="123">
        <v>21938.14</v>
      </c>
      <c r="G201" s="51"/>
    </row>
    <row r="202" spans="1:7" x14ac:dyDescent="0.3">
      <c r="A202" s="41">
        <v>45033</v>
      </c>
      <c r="B202" s="21" t="s">
        <v>168</v>
      </c>
      <c r="C202" s="36">
        <v>4177</v>
      </c>
      <c r="D202" s="17" t="s">
        <v>78</v>
      </c>
      <c r="E202" s="30" t="s">
        <v>2255</v>
      </c>
      <c r="F202" s="123"/>
      <c r="G202" s="46">
        <v>1800</v>
      </c>
    </row>
    <row r="203" spans="1:7" x14ac:dyDescent="0.3">
      <c r="A203" s="41">
        <v>45033</v>
      </c>
      <c r="B203" s="21" t="s">
        <v>169</v>
      </c>
      <c r="C203" s="36">
        <v>546677076</v>
      </c>
      <c r="D203" s="17" t="s">
        <v>88</v>
      </c>
      <c r="E203" s="30" t="s">
        <v>2256</v>
      </c>
      <c r="F203" s="123"/>
      <c r="G203" s="59">
        <v>1500</v>
      </c>
    </row>
    <row r="204" spans="1:7" x14ac:dyDescent="0.3">
      <c r="A204" s="43">
        <v>45033</v>
      </c>
      <c r="B204" s="22" t="s">
        <v>167</v>
      </c>
      <c r="C204" s="17">
        <v>13012</v>
      </c>
      <c r="D204" s="17" t="s">
        <v>69</v>
      </c>
      <c r="E204" s="30" t="s">
        <v>2257</v>
      </c>
      <c r="F204" s="124"/>
      <c r="G204" s="131">
        <v>12740.43</v>
      </c>
    </row>
    <row r="205" spans="1:7" x14ac:dyDescent="0.3">
      <c r="A205" s="43">
        <v>45033</v>
      </c>
      <c r="B205" s="22" t="s">
        <v>171</v>
      </c>
      <c r="C205" s="17">
        <v>44205897</v>
      </c>
      <c r="D205" s="17" t="s">
        <v>63</v>
      </c>
      <c r="E205" s="24" t="s">
        <v>2258</v>
      </c>
      <c r="F205" s="124"/>
      <c r="G205" s="131">
        <v>1054.9000000000001</v>
      </c>
    </row>
    <row r="206" spans="1:7" x14ac:dyDescent="0.3">
      <c r="A206" s="40">
        <v>45033</v>
      </c>
      <c r="B206" s="22" t="s">
        <v>196</v>
      </c>
      <c r="C206" s="18">
        <v>1584</v>
      </c>
      <c r="D206" s="18" t="s">
        <v>66</v>
      </c>
      <c r="E206" s="24" t="s">
        <v>1907</v>
      </c>
      <c r="F206" s="124"/>
      <c r="G206" s="51">
        <v>4839.58</v>
      </c>
    </row>
    <row r="207" spans="1:7" x14ac:dyDescent="0.3">
      <c r="A207" s="42">
        <v>45033</v>
      </c>
      <c r="B207" s="22" t="s">
        <v>103</v>
      </c>
      <c r="C207" s="18" t="s">
        <v>379</v>
      </c>
      <c r="D207" s="18" t="s">
        <v>65</v>
      </c>
      <c r="E207" s="24" t="s">
        <v>217</v>
      </c>
      <c r="F207" s="124"/>
      <c r="G207" s="51">
        <v>2.23</v>
      </c>
    </row>
    <row r="208" spans="1:7" x14ac:dyDescent="0.3">
      <c r="A208" s="40">
        <v>45034</v>
      </c>
      <c r="B208" s="21" t="s">
        <v>103</v>
      </c>
      <c r="C208" s="17" t="s">
        <v>377</v>
      </c>
      <c r="D208" s="17" t="s">
        <v>62</v>
      </c>
      <c r="E208" s="30" t="s">
        <v>204</v>
      </c>
      <c r="F208" s="123">
        <v>8750.9500000000007</v>
      </c>
      <c r="G208" s="51"/>
    </row>
    <row r="209" spans="1:7" ht="24" x14ac:dyDescent="0.3">
      <c r="A209" s="41">
        <v>45034</v>
      </c>
      <c r="B209" s="22" t="s">
        <v>176</v>
      </c>
      <c r="C209" s="36" t="s">
        <v>2259</v>
      </c>
      <c r="D209" s="18" t="s">
        <v>76</v>
      </c>
      <c r="E209" s="24" t="s">
        <v>2260</v>
      </c>
      <c r="F209" s="124"/>
      <c r="G209" s="78">
        <v>6821.69</v>
      </c>
    </row>
    <row r="210" spans="1:7" ht="24" x14ac:dyDescent="0.3">
      <c r="A210" s="42">
        <v>45034</v>
      </c>
      <c r="B210" s="22" t="s">
        <v>176</v>
      </c>
      <c r="C210" s="132" t="s">
        <v>579</v>
      </c>
      <c r="D210" s="18" t="s">
        <v>76</v>
      </c>
      <c r="E210" s="24" t="s">
        <v>2261</v>
      </c>
      <c r="F210" s="124"/>
      <c r="G210" s="51">
        <v>1929.26</v>
      </c>
    </row>
    <row r="211" spans="1:7" x14ac:dyDescent="0.3">
      <c r="A211" s="40">
        <v>45035</v>
      </c>
      <c r="B211" s="21" t="s">
        <v>103</v>
      </c>
      <c r="C211" s="17" t="s">
        <v>377</v>
      </c>
      <c r="D211" s="17" t="s">
        <v>62</v>
      </c>
      <c r="E211" s="30" t="s">
        <v>204</v>
      </c>
      <c r="F211" s="123">
        <v>15870.97</v>
      </c>
      <c r="G211" s="51"/>
    </row>
    <row r="212" spans="1:7" x14ac:dyDescent="0.3">
      <c r="A212" s="40">
        <v>45035</v>
      </c>
      <c r="B212" s="21" t="s">
        <v>103</v>
      </c>
      <c r="C212" s="17" t="s">
        <v>377</v>
      </c>
      <c r="D212" s="17" t="s">
        <v>629</v>
      </c>
      <c r="E212" s="30" t="s">
        <v>890</v>
      </c>
      <c r="F212" s="123">
        <v>12608.46</v>
      </c>
      <c r="G212" s="51"/>
    </row>
    <row r="213" spans="1:7" x14ac:dyDescent="0.3">
      <c r="A213" s="43">
        <v>45035</v>
      </c>
      <c r="B213" s="22" t="s">
        <v>110</v>
      </c>
      <c r="C213" s="18">
        <v>425592</v>
      </c>
      <c r="D213" s="18" t="s">
        <v>83</v>
      </c>
      <c r="E213" s="24" t="s">
        <v>2131</v>
      </c>
      <c r="F213" s="86"/>
      <c r="G213" s="51">
        <v>100.84</v>
      </c>
    </row>
    <row r="214" spans="1:7" x14ac:dyDescent="0.3">
      <c r="A214" s="41">
        <v>45035</v>
      </c>
      <c r="B214" s="22" t="s">
        <v>176</v>
      </c>
      <c r="C214" s="132" t="s">
        <v>2262</v>
      </c>
      <c r="D214" s="18" t="s">
        <v>76</v>
      </c>
      <c r="E214" s="24" t="s">
        <v>2263</v>
      </c>
      <c r="F214" s="124"/>
      <c r="G214" s="78">
        <v>5000</v>
      </c>
    </row>
    <row r="215" spans="1:7" x14ac:dyDescent="0.3">
      <c r="A215" s="43">
        <v>45035</v>
      </c>
      <c r="B215" s="22" t="s">
        <v>2264</v>
      </c>
      <c r="C215" s="17">
        <v>931</v>
      </c>
      <c r="D215" s="17" t="s">
        <v>63</v>
      </c>
      <c r="E215" s="24" t="s">
        <v>1910</v>
      </c>
      <c r="F215" s="124"/>
      <c r="G215" s="131">
        <v>1204</v>
      </c>
    </row>
    <row r="216" spans="1:7" x14ac:dyDescent="0.3">
      <c r="A216" s="40">
        <v>45035</v>
      </c>
      <c r="B216" s="22" t="s">
        <v>196</v>
      </c>
      <c r="C216" s="18">
        <v>1589</v>
      </c>
      <c r="D216" s="18" t="s">
        <v>66</v>
      </c>
      <c r="E216" s="24" t="s">
        <v>1907</v>
      </c>
      <c r="F216" s="124"/>
      <c r="G216" s="51">
        <v>2025</v>
      </c>
    </row>
    <row r="217" spans="1:7" x14ac:dyDescent="0.3">
      <c r="A217" s="43">
        <v>45035</v>
      </c>
      <c r="B217" s="24" t="s">
        <v>2265</v>
      </c>
      <c r="C217" s="18" t="s">
        <v>2158</v>
      </c>
      <c r="D217" s="17" t="s">
        <v>76</v>
      </c>
      <c r="E217" s="30" t="s">
        <v>2159</v>
      </c>
      <c r="F217" s="79"/>
      <c r="G217" s="51">
        <v>4729.49</v>
      </c>
    </row>
    <row r="218" spans="1:7" x14ac:dyDescent="0.3">
      <c r="A218" s="41">
        <v>45035</v>
      </c>
      <c r="B218" s="23" t="s">
        <v>157</v>
      </c>
      <c r="C218" s="100" t="s">
        <v>903</v>
      </c>
      <c r="D218" s="17" t="s">
        <v>85</v>
      </c>
      <c r="E218" s="34" t="s">
        <v>2146</v>
      </c>
      <c r="F218" s="123"/>
      <c r="G218" s="46">
        <v>822.35</v>
      </c>
    </row>
    <row r="219" spans="1:7" x14ac:dyDescent="0.3">
      <c r="A219" s="43">
        <v>45035</v>
      </c>
      <c r="B219" s="22" t="s">
        <v>1266</v>
      </c>
      <c r="C219" s="17">
        <v>134</v>
      </c>
      <c r="D219" s="17" t="s">
        <v>82</v>
      </c>
      <c r="E219" s="24" t="s">
        <v>755</v>
      </c>
      <c r="F219" s="124"/>
      <c r="G219" s="131">
        <v>2236</v>
      </c>
    </row>
    <row r="220" spans="1:7" x14ac:dyDescent="0.3">
      <c r="A220" s="43">
        <v>45035</v>
      </c>
      <c r="B220" s="22" t="s">
        <v>1266</v>
      </c>
      <c r="C220" s="17">
        <v>133</v>
      </c>
      <c r="D220" s="17" t="s">
        <v>66</v>
      </c>
      <c r="E220" s="24" t="s">
        <v>2266</v>
      </c>
      <c r="F220" s="124"/>
      <c r="G220" s="131">
        <v>1878</v>
      </c>
    </row>
    <row r="221" spans="1:7" x14ac:dyDescent="0.3">
      <c r="A221" s="43">
        <v>45035</v>
      </c>
      <c r="B221" s="22" t="s">
        <v>1266</v>
      </c>
      <c r="C221" s="17">
        <v>132</v>
      </c>
      <c r="D221" s="17" t="s">
        <v>66</v>
      </c>
      <c r="E221" s="24" t="s">
        <v>1907</v>
      </c>
      <c r="F221" s="124"/>
      <c r="G221" s="131">
        <v>2817</v>
      </c>
    </row>
    <row r="222" spans="1:7" x14ac:dyDescent="0.3">
      <c r="A222" s="43">
        <v>45035</v>
      </c>
      <c r="B222" s="24" t="s">
        <v>2168</v>
      </c>
      <c r="C222" s="38" t="s">
        <v>579</v>
      </c>
      <c r="D222" s="18" t="s">
        <v>1121</v>
      </c>
      <c r="E222" s="24" t="s">
        <v>2267</v>
      </c>
      <c r="F222" s="124"/>
      <c r="G222" s="51">
        <v>2101.64</v>
      </c>
    </row>
    <row r="223" spans="1:7" x14ac:dyDescent="0.3">
      <c r="A223" s="43">
        <v>45035</v>
      </c>
      <c r="B223" s="24" t="s">
        <v>2268</v>
      </c>
      <c r="C223" s="18" t="s">
        <v>2158</v>
      </c>
      <c r="D223" s="17" t="s">
        <v>76</v>
      </c>
      <c r="E223" s="30" t="s">
        <v>2159</v>
      </c>
      <c r="F223" s="79"/>
      <c r="G223" s="51">
        <v>5551.73</v>
      </c>
    </row>
    <row r="224" spans="1:7" x14ac:dyDescent="0.3">
      <c r="A224" s="42">
        <v>45035</v>
      </c>
      <c r="B224" s="22" t="s">
        <v>103</v>
      </c>
      <c r="C224" s="18" t="s">
        <v>379</v>
      </c>
      <c r="D224" s="18" t="s">
        <v>65</v>
      </c>
      <c r="E224" s="24" t="s">
        <v>217</v>
      </c>
      <c r="F224" s="124"/>
      <c r="G224" s="51">
        <v>13.38</v>
      </c>
    </row>
    <row r="225" spans="1:7" x14ac:dyDescent="0.3">
      <c r="A225" s="40">
        <v>45036</v>
      </c>
      <c r="B225" s="21" t="s">
        <v>103</v>
      </c>
      <c r="C225" s="17" t="s">
        <v>377</v>
      </c>
      <c r="D225" s="17" t="s">
        <v>62</v>
      </c>
      <c r="E225" s="30" t="s">
        <v>725</v>
      </c>
      <c r="F225" s="123">
        <v>654480.69999999995</v>
      </c>
      <c r="G225" s="51"/>
    </row>
    <row r="226" spans="1:7" x14ac:dyDescent="0.3">
      <c r="A226" s="40">
        <v>45036</v>
      </c>
      <c r="B226" s="21" t="s">
        <v>103</v>
      </c>
      <c r="C226" s="17" t="s">
        <v>377</v>
      </c>
      <c r="D226" s="17" t="s">
        <v>629</v>
      </c>
      <c r="E226" s="30" t="s">
        <v>890</v>
      </c>
      <c r="F226" s="123">
        <v>49684.49</v>
      </c>
      <c r="G226" s="51"/>
    </row>
    <row r="227" spans="1:7" x14ac:dyDescent="0.3">
      <c r="A227" s="41">
        <v>45036</v>
      </c>
      <c r="B227" s="21" t="s">
        <v>176</v>
      </c>
      <c r="C227" s="36" t="s">
        <v>2269</v>
      </c>
      <c r="D227" s="17" t="s">
        <v>76</v>
      </c>
      <c r="E227" s="30" t="s">
        <v>2270</v>
      </c>
      <c r="F227" s="124"/>
      <c r="G227" s="78">
        <v>2004.65</v>
      </c>
    </row>
    <row r="228" spans="1:7" x14ac:dyDescent="0.3">
      <c r="A228" s="43">
        <v>45036</v>
      </c>
      <c r="B228" s="22" t="s">
        <v>189</v>
      </c>
      <c r="C228" s="18">
        <v>20800</v>
      </c>
      <c r="D228" s="18" t="s">
        <v>91</v>
      </c>
      <c r="E228" s="30" t="s">
        <v>2271</v>
      </c>
      <c r="F228" s="86"/>
      <c r="G228" s="96">
        <v>724.9</v>
      </c>
    </row>
    <row r="229" spans="1:7" x14ac:dyDescent="0.3">
      <c r="A229" s="41">
        <v>45036</v>
      </c>
      <c r="B229" s="21" t="s">
        <v>1569</v>
      </c>
      <c r="C229" s="36">
        <v>136206</v>
      </c>
      <c r="D229" s="17" t="s">
        <v>95</v>
      </c>
      <c r="E229" s="30" t="s">
        <v>2272</v>
      </c>
      <c r="F229" s="79"/>
      <c r="G229" s="46">
        <v>450</v>
      </c>
    </row>
    <row r="230" spans="1:7" x14ac:dyDescent="0.3">
      <c r="A230" s="42">
        <v>45036</v>
      </c>
      <c r="B230" s="22" t="s">
        <v>2203</v>
      </c>
      <c r="C230" s="18">
        <v>157</v>
      </c>
      <c r="D230" s="18" t="s">
        <v>66</v>
      </c>
      <c r="E230" s="24" t="s">
        <v>2273</v>
      </c>
      <c r="F230" s="124"/>
      <c r="G230" s="51">
        <v>462</v>
      </c>
    </row>
    <row r="231" spans="1:7" ht="24" x14ac:dyDescent="0.3">
      <c r="A231" s="41">
        <v>45036</v>
      </c>
      <c r="B231" s="21" t="s">
        <v>182</v>
      </c>
      <c r="C231" s="36">
        <v>66820300</v>
      </c>
      <c r="D231" s="17" t="s">
        <v>392</v>
      </c>
      <c r="E231" s="30" t="s">
        <v>2274</v>
      </c>
      <c r="F231" s="79"/>
      <c r="G231" s="46">
        <v>554.9</v>
      </c>
    </row>
    <row r="232" spans="1:7" x14ac:dyDescent="0.3">
      <c r="A232" s="41">
        <v>45036</v>
      </c>
      <c r="B232" s="21" t="s">
        <v>182</v>
      </c>
      <c r="C232" s="36">
        <v>45390325</v>
      </c>
      <c r="D232" s="17" t="s">
        <v>93</v>
      </c>
      <c r="E232" s="30" t="s">
        <v>2275</v>
      </c>
      <c r="F232" s="123"/>
      <c r="G232" s="46">
        <v>486074.1</v>
      </c>
    </row>
    <row r="233" spans="1:7" x14ac:dyDescent="0.3">
      <c r="A233" s="42">
        <v>45036</v>
      </c>
      <c r="B233" s="21" t="s">
        <v>182</v>
      </c>
      <c r="C233" s="36">
        <v>69940382</v>
      </c>
      <c r="D233" s="18" t="s">
        <v>86</v>
      </c>
      <c r="E233" s="24" t="s">
        <v>2276</v>
      </c>
      <c r="F233" s="124"/>
      <c r="G233" s="51">
        <v>582.12</v>
      </c>
    </row>
    <row r="234" spans="1:7" x14ac:dyDescent="0.3">
      <c r="A234" s="40">
        <v>45036</v>
      </c>
      <c r="B234" s="21" t="s">
        <v>182</v>
      </c>
      <c r="C234" s="36">
        <v>67390555</v>
      </c>
      <c r="D234" s="17" t="s">
        <v>74</v>
      </c>
      <c r="E234" s="30" t="s">
        <v>2277</v>
      </c>
      <c r="F234" s="79"/>
      <c r="G234" s="78">
        <v>7477.57</v>
      </c>
    </row>
    <row r="235" spans="1:7" x14ac:dyDescent="0.3">
      <c r="A235" s="41">
        <v>45036</v>
      </c>
      <c r="B235" s="21" t="s">
        <v>182</v>
      </c>
      <c r="C235" s="36">
        <v>66640736</v>
      </c>
      <c r="D235" s="17" t="s">
        <v>95</v>
      </c>
      <c r="E235" s="30" t="s">
        <v>2278</v>
      </c>
      <c r="F235" s="79"/>
      <c r="G235" s="46">
        <v>3040.56</v>
      </c>
    </row>
    <row r="236" spans="1:7" x14ac:dyDescent="0.3">
      <c r="A236" s="41">
        <v>45036</v>
      </c>
      <c r="B236" s="21" t="s">
        <v>182</v>
      </c>
      <c r="C236" s="36">
        <v>66911071</v>
      </c>
      <c r="D236" s="17" t="s">
        <v>392</v>
      </c>
      <c r="E236" s="30" t="s">
        <v>2279</v>
      </c>
      <c r="F236" s="79"/>
      <c r="G236" s="46">
        <v>432.45</v>
      </c>
    </row>
    <row r="237" spans="1:7" x14ac:dyDescent="0.3">
      <c r="A237" s="41">
        <v>45036</v>
      </c>
      <c r="B237" s="21" t="s">
        <v>182</v>
      </c>
      <c r="C237" s="36">
        <v>22911537</v>
      </c>
      <c r="D237" s="17" t="s">
        <v>85</v>
      </c>
      <c r="E237" s="30" t="s">
        <v>2048</v>
      </c>
      <c r="F237" s="123"/>
      <c r="G237" s="51">
        <v>11984.89</v>
      </c>
    </row>
    <row r="238" spans="1:7" ht="24" x14ac:dyDescent="0.3">
      <c r="A238" s="40">
        <v>45036</v>
      </c>
      <c r="B238" s="21" t="s">
        <v>182</v>
      </c>
      <c r="C238" s="36">
        <v>67822021</v>
      </c>
      <c r="D238" s="17" t="s">
        <v>686</v>
      </c>
      <c r="E238" s="30" t="s">
        <v>2280</v>
      </c>
      <c r="F238" s="79"/>
      <c r="G238" s="78">
        <v>2790</v>
      </c>
    </row>
    <row r="239" spans="1:7" x14ac:dyDescent="0.3">
      <c r="A239" s="41">
        <v>45036</v>
      </c>
      <c r="B239" s="21" t="s">
        <v>182</v>
      </c>
      <c r="C239" s="36">
        <v>13642057</v>
      </c>
      <c r="D239" s="17" t="s">
        <v>85</v>
      </c>
      <c r="E239" s="30" t="s">
        <v>2048</v>
      </c>
      <c r="F239" s="123"/>
      <c r="G239" s="51">
        <v>6717.44</v>
      </c>
    </row>
    <row r="240" spans="1:7" ht="24" x14ac:dyDescent="0.3">
      <c r="A240" s="40">
        <v>45036</v>
      </c>
      <c r="B240" s="21" t="s">
        <v>182</v>
      </c>
      <c r="C240" s="36">
        <v>67762290</v>
      </c>
      <c r="D240" s="17" t="s">
        <v>686</v>
      </c>
      <c r="E240" s="30" t="s">
        <v>2281</v>
      </c>
      <c r="F240" s="79"/>
      <c r="G240" s="78">
        <v>900</v>
      </c>
    </row>
    <row r="241" spans="1:7" x14ac:dyDescent="0.3">
      <c r="A241" s="41">
        <v>45036</v>
      </c>
      <c r="B241" s="21" t="s">
        <v>182</v>
      </c>
      <c r="C241" s="36">
        <v>79012400</v>
      </c>
      <c r="D241" s="17" t="s">
        <v>84</v>
      </c>
      <c r="E241" s="30" t="s">
        <v>2282</v>
      </c>
      <c r="F241" s="123"/>
      <c r="G241" s="46">
        <v>1109.21</v>
      </c>
    </row>
    <row r="242" spans="1:7" ht="24" x14ac:dyDescent="0.3">
      <c r="A242" s="40">
        <v>45036</v>
      </c>
      <c r="B242" s="21" t="s">
        <v>182</v>
      </c>
      <c r="C242" s="36">
        <v>67622448</v>
      </c>
      <c r="D242" s="17" t="s">
        <v>74</v>
      </c>
      <c r="E242" s="30" t="s">
        <v>2283</v>
      </c>
      <c r="F242" s="79"/>
      <c r="G242" s="78">
        <v>4550</v>
      </c>
    </row>
    <row r="243" spans="1:7" x14ac:dyDescent="0.3">
      <c r="A243" s="41">
        <v>45036</v>
      </c>
      <c r="B243" s="21" t="s">
        <v>182</v>
      </c>
      <c r="C243" s="36">
        <v>61522613</v>
      </c>
      <c r="D243" s="17" t="s">
        <v>76</v>
      </c>
      <c r="E243" s="30" t="s">
        <v>2284</v>
      </c>
      <c r="F243" s="123"/>
      <c r="G243" s="46">
        <v>164.01</v>
      </c>
    </row>
    <row r="244" spans="1:7" x14ac:dyDescent="0.3">
      <c r="A244" s="41">
        <v>45036</v>
      </c>
      <c r="B244" s="21" t="s">
        <v>182</v>
      </c>
      <c r="C244" s="36">
        <v>70162665</v>
      </c>
      <c r="D244" s="17" t="s">
        <v>71</v>
      </c>
      <c r="E244" s="30" t="s">
        <v>2285</v>
      </c>
      <c r="F244" s="123"/>
      <c r="G244" s="46">
        <v>225</v>
      </c>
    </row>
    <row r="245" spans="1:7" x14ac:dyDescent="0.3">
      <c r="A245" s="41">
        <v>45036</v>
      </c>
      <c r="B245" s="21" t="s">
        <v>182</v>
      </c>
      <c r="C245" s="36">
        <v>20773432</v>
      </c>
      <c r="D245" s="17" t="s">
        <v>76</v>
      </c>
      <c r="E245" s="30" t="s">
        <v>2286</v>
      </c>
      <c r="F245" s="123"/>
      <c r="G245" s="51">
        <v>5549.96</v>
      </c>
    </row>
    <row r="246" spans="1:7" x14ac:dyDescent="0.3">
      <c r="A246" s="41">
        <v>45036</v>
      </c>
      <c r="B246" s="21" t="s">
        <v>182</v>
      </c>
      <c r="C246" s="36">
        <v>66703630</v>
      </c>
      <c r="D246" s="17" t="s">
        <v>95</v>
      </c>
      <c r="E246" s="30" t="s">
        <v>2287</v>
      </c>
      <c r="F246" s="79"/>
      <c r="G246" s="46">
        <v>9425.75</v>
      </c>
    </row>
    <row r="247" spans="1:7" x14ac:dyDescent="0.3">
      <c r="A247" s="40">
        <v>45036</v>
      </c>
      <c r="B247" s="21" t="s">
        <v>182</v>
      </c>
      <c r="C247" s="36">
        <v>68014492</v>
      </c>
      <c r="D247" s="17" t="s">
        <v>71</v>
      </c>
      <c r="E247" s="30" t="s">
        <v>2288</v>
      </c>
      <c r="F247" s="123"/>
      <c r="G247" s="78">
        <v>481.28</v>
      </c>
    </row>
    <row r="248" spans="1:7" ht="24" x14ac:dyDescent="0.3">
      <c r="A248" s="41">
        <v>45036</v>
      </c>
      <c r="B248" s="21" t="s">
        <v>182</v>
      </c>
      <c r="C248" s="36">
        <v>70494668</v>
      </c>
      <c r="D248" s="17" t="s">
        <v>69</v>
      </c>
      <c r="E248" s="30" t="s">
        <v>2289</v>
      </c>
      <c r="F248" s="123"/>
      <c r="G248" s="46">
        <v>135.03</v>
      </c>
    </row>
    <row r="249" spans="1:7" ht="24" x14ac:dyDescent="0.3">
      <c r="A249" s="41">
        <v>45036</v>
      </c>
      <c r="B249" s="21" t="s">
        <v>182</v>
      </c>
      <c r="C249" s="36">
        <v>66774872</v>
      </c>
      <c r="D249" s="17" t="s">
        <v>392</v>
      </c>
      <c r="E249" s="30" t="s">
        <v>2290</v>
      </c>
      <c r="F249" s="79"/>
      <c r="G249" s="46">
        <v>179</v>
      </c>
    </row>
    <row r="250" spans="1:7" x14ac:dyDescent="0.3">
      <c r="A250" s="41">
        <v>45036</v>
      </c>
      <c r="B250" s="21" t="s">
        <v>182</v>
      </c>
      <c r="C250" s="36">
        <v>66585026</v>
      </c>
      <c r="D250" s="17" t="s">
        <v>392</v>
      </c>
      <c r="E250" s="30" t="s">
        <v>2291</v>
      </c>
      <c r="F250" s="79"/>
      <c r="G250" s="46">
        <v>8316.84</v>
      </c>
    </row>
    <row r="251" spans="1:7" x14ac:dyDescent="0.3">
      <c r="A251" s="41">
        <v>45036</v>
      </c>
      <c r="B251" s="21" t="s">
        <v>182</v>
      </c>
      <c r="C251" s="36">
        <v>8105379</v>
      </c>
      <c r="D251" s="17" t="s">
        <v>94</v>
      </c>
      <c r="E251" s="30" t="s">
        <v>2292</v>
      </c>
      <c r="F251" s="123"/>
      <c r="G251" s="46">
        <v>109709.91</v>
      </c>
    </row>
    <row r="252" spans="1:7" x14ac:dyDescent="0.3">
      <c r="A252" s="41">
        <v>45036</v>
      </c>
      <c r="B252" s="21" t="s">
        <v>182</v>
      </c>
      <c r="C252" s="36">
        <v>66385531</v>
      </c>
      <c r="D252" s="17" t="s">
        <v>392</v>
      </c>
      <c r="E252" s="30" t="s">
        <v>2293</v>
      </c>
      <c r="F252" s="79"/>
      <c r="G252" s="46">
        <v>2682.85</v>
      </c>
    </row>
    <row r="253" spans="1:7" ht="24" x14ac:dyDescent="0.3">
      <c r="A253" s="40">
        <v>45036</v>
      </c>
      <c r="B253" s="21" t="s">
        <v>182</v>
      </c>
      <c r="C253" s="36">
        <v>67675754</v>
      </c>
      <c r="D253" s="17" t="s">
        <v>74</v>
      </c>
      <c r="E253" s="30" t="s">
        <v>2294</v>
      </c>
      <c r="F253" s="79"/>
      <c r="G253" s="78">
        <v>14104.98</v>
      </c>
    </row>
    <row r="254" spans="1:7" x14ac:dyDescent="0.3">
      <c r="A254" s="41">
        <v>45036</v>
      </c>
      <c r="B254" s="21" t="s">
        <v>182</v>
      </c>
      <c r="C254" s="36">
        <v>66876071</v>
      </c>
      <c r="D254" s="17" t="s">
        <v>392</v>
      </c>
      <c r="E254" s="30" t="s">
        <v>2295</v>
      </c>
      <c r="F254" s="79"/>
      <c r="G254" s="46">
        <v>139.5</v>
      </c>
    </row>
    <row r="255" spans="1:7" ht="24" x14ac:dyDescent="0.3">
      <c r="A255" s="41">
        <v>45036</v>
      </c>
      <c r="B255" s="21" t="s">
        <v>182</v>
      </c>
      <c r="C255" s="36">
        <v>12805</v>
      </c>
      <c r="D255" s="17" t="s">
        <v>69</v>
      </c>
      <c r="E255" s="30" t="s">
        <v>2296</v>
      </c>
      <c r="F255" s="123"/>
      <c r="G255" s="46">
        <v>627.9</v>
      </c>
    </row>
    <row r="256" spans="1:7" x14ac:dyDescent="0.3">
      <c r="A256" s="41">
        <v>45036</v>
      </c>
      <c r="B256" s="21" t="s">
        <v>182</v>
      </c>
      <c r="C256" s="36">
        <v>4008859</v>
      </c>
      <c r="D256" s="17" t="s">
        <v>94</v>
      </c>
      <c r="E256" s="30" t="s">
        <v>2297</v>
      </c>
      <c r="F256" s="123"/>
      <c r="G256" s="46">
        <v>424.15</v>
      </c>
    </row>
    <row r="257" spans="1:7" x14ac:dyDescent="0.3">
      <c r="A257" s="42">
        <v>45036</v>
      </c>
      <c r="B257" s="21" t="s">
        <v>182</v>
      </c>
      <c r="C257" s="36">
        <v>70059325</v>
      </c>
      <c r="D257" s="18" t="s">
        <v>86</v>
      </c>
      <c r="E257" s="24" t="s">
        <v>2298</v>
      </c>
      <c r="F257" s="124"/>
      <c r="G257" s="51">
        <v>1804.57</v>
      </c>
    </row>
    <row r="258" spans="1:7" x14ac:dyDescent="0.3">
      <c r="A258" s="40">
        <v>45036</v>
      </c>
      <c r="B258" s="21" t="s">
        <v>182</v>
      </c>
      <c r="C258" s="36">
        <v>67919394</v>
      </c>
      <c r="D258" s="17" t="s">
        <v>71</v>
      </c>
      <c r="E258" s="30" t="s">
        <v>2299</v>
      </c>
      <c r="F258" s="123"/>
      <c r="G258" s="78">
        <v>155.25</v>
      </c>
    </row>
    <row r="259" spans="1:7" x14ac:dyDescent="0.3">
      <c r="A259" s="41">
        <v>45036</v>
      </c>
      <c r="B259" s="21" t="s">
        <v>182</v>
      </c>
      <c r="C259" s="36">
        <v>70349544</v>
      </c>
      <c r="D259" s="17" t="s">
        <v>71</v>
      </c>
      <c r="E259" s="30" t="s">
        <v>2300</v>
      </c>
      <c r="F259" s="123"/>
      <c r="G259" s="46">
        <v>697.5</v>
      </c>
    </row>
    <row r="260" spans="1:7" x14ac:dyDescent="0.3">
      <c r="A260" s="40">
        <v>45036</v>
      </c>
      <c r="B260" s="21" t="s">
        <v>182</v>
      </c>
      <c r="C260" s="36">
        <v>67309570</v>
      </c>
      <c r="D260" s="17" t="s">
        <v>74</v>
      </c>
      <c r="E260" s="30" t="s">
        <v>2301</v>
      </c>
      <c r="F260" s="79"/>
      <c r="G260" s="78">
        <v>2412.12</v>
      </c>
    </row>
    <row r="261" spans="1:7" x14ac:dyDescent="0.3">
      <c r="A261" s="43">
        <v>45036</v>
      </c>
      <c r="B261" s="24" t="s">
        <v>2302</v>
      </c>
      <c r="C261" s="18" t="s">
        <v>2158</v>
      </c>
      <c r="D261" s="17" t="s">
        <v>76</v>
      </c>
      <c r="E261" s="30" t="s">
        <v>2159</v>
      </c>
      <c r="F261" s="79"/>
      <c r="G261" s="51">
        <v>11542.24</v>
      </c>
    </row>
    <row r="262" spans="1:7" x14ac:dyDescent="0.3">
      <c r="A262" s="41">
        <v>45036</v>
      </c>
      <c r="B262" s="21" t="s">
        <v>188</v>
      </c>
      <c r="C262" s="36">
        <v>5018</v>
      </c>
      <c r="D262" s="19" t="s">
        <v>70</v>
      </c>
      <c r="E262" s="30" t="s">
        <v>2303</v>
      </c>
      <c r="F262" s="79"/>
      <c r="G262" s="95">
        <v>5340</v>
      </c>
    </row>
    <row r="263" spans="1:7" x14ac:dyDescent="0.3">
      <c r="A263" s="43">
        <v>45036</v>
      </c>
      <c r="B263" s="24" t="s">
        <v>2304</v>
      </c>
      <c r="C263" s="18" t="s">
        <v>2158</v>
      </c>
      <c r="D263" s="17" t="s">
        <v>76</v>
      </c>
      <c r="E263" s="30" t="s">
        <v>2159</v>
      </c>
      <c r="F263" s="79"/>
      <c r="G263" s="51">
        <v>188.1</v>
      </c>
    </row>
    <row r="264" spans="1:7" x14ac:dyDescent="0.3">
      <c r="A264" s="42">
        <v>45036</v>
      </c>
      <c r="B264" s="22" t="s">
        <v>103</v>
      </c>
      <c r="C264" s="18" t="s">
        <v>379</v>
      </c>
      <c r="D264" s="18" t="s">
        <v>65</v>
      </c>
      <c r="E264" s="24" t="s">
        <v>217</v>
      </c>
      <c r="F264" s="124"/>
      <c r="G264" s="51">
        <v>4.46</v>
      </c>
    </row>
    <row r="265" spans="1:7" x14ac:dyDescent="0.3">
      <c r="A265" s="40">
        <v>45040</v>
      </c>
      <c r="B265" s="21" t="s">
        <v>103</v>
      </c>
      <c r="C265" s="17" t="s">
        <v>377</v>
      </c>
      <c r="D265" s="17" t="s">
        <v>62</v>
      </c>
      <c r="E265" s="30" t="s">
        <v>725</v>
      </c>
      <c r="F265" s="123">
        <v>70090.91</v>
      </c>
      <c r="G265" s="51"/>
    </row>
    <row r="266" spans="1:7" x14ac:dyDescent="0.3">
      <c r="A266" s="40">
        <v>45040</v>
      </c>
      <c r="B266" s="21" t="s">
        <v>192</v>
      </c>
      <c r="C266" s="36">
        <v>255742</v>
      </c>
      <c r="D266" s="17" t="s">
        <v>100</v>
      </c>
      <c r="E266" s="30" t="s">
        <v>2305</v>
      </c>
      <c r="F266" s="79"/>
      <c r="G266" s="51">
        <v>70016.67</v>
      </c>
    </row>
    <row r="267" spans="1:7" x14ac:dyDescent="0.3">
      <c r="A267" s="43">
        <v>45040</v>
      </c>
      <c r="B267" s="22" t="s">
        <v>110</v>
      </c>
      <c r="C267" s="17">
        <v>426169</v>
      </c>
      <c r="D267" s="17" t="s">
        <v>83</v>
      </c>
      <c r="E267" s="24" t="s">
        <v>2131</v>
      </c>
      <c r="F267" s="124"/>
      <c r="G267" s="51">
        <v>74.239999999999995</v>
      </c>
    </row>
    <row r="268" spans="1:7" x14ac:dyDescent="0.3">
      <c r="A268" s="40">
        <v>45041</v>
      </c>
      <c r="B268" s="21" t="s">
        <v>103</v>
      </c>
      <c r="C268" s="17" t="s">
        <v>377</v>
      </c>
      <c r="D268" s="17" t="s">
        <v>62</v>
      </c>
      <c r="E268" s="30" t="s">
        <v>204</v>
      </c>
      <c r="F268" s="123">
        <v>14914.19</v>
      </c>
      <c r="G268" s="51"/>
    </row>
    <row r="269" spans="1:7" x14ac:dyDescent="0.3">
      <c r="A269" s="40">
        <v>45041</v>
      </c>
      <c r="B269" s="21" t="s">
        <v>103</v>
      </c>
      <c r="C269" s="17" t="s">
        <v>377</v>
      </c>
      <c r="D269" s="17" t="s">
        <v>629</v>
      </c>
      <c r="E269" s="30" t="s">
        <v>2306</v>
      </c>
      <c r="F269" s="123">
        <v>45.3</v>
      </c>
      <c r="G269" s="51"/>
    </row>
    <row r="270" spans="1:7" x14ac:dyDescent="0.3">
      <c r="A270" s="41">
        <v>45041</v>
      </c>
      <c r="B270" s="21" t="s">
        <v>182</v>
      </c>
      <c r="C270" s="36">
        <v>61588428</v>
      </c>
      <c r="D270" s="17" t="s">
        <v>101</v>
      </c>
      <c r="E270" s="30" t="s">
        <v>2307</v>
      </c>
      <c r="F270" s="123"/>
      <c r="G270" s="51">
        <v>14959.49</v>
      </c>
    </row>
    <row r="271" spans="1:7" x14ac:dyDescent="0.3">
      <c r="A271" s="40">
        <v>45042</v>
      </c>
      <c r="B271" s="21" t="s">
        <v>103</v>
      </c>
      <c r="C271" s="17" t="s">
        <v>377</v>
      </c>
      <c r="D271" s="17" t="s">
        <v>62</v>
      </c>
      <c r="E271" s="30" t="s">
        <v>204</v>
      </c>
      <c r="F271" s="123">
        <v>73927.83</v>
      </c>
      <c r="G271" s="51"/>
    </row>
    <row r="272" spans="1:7" x14ac:dyDescent="0.3">
      <c r="A272" s="40">
        <v>45042</v>
      </c>
      <c r="B272" s="21" t="s">
        <v>103</v>
      </c>
      <c r="C272" s="17" t="s">
        <v>377</v>
      </c>
      <c r="D272" s="17" t="s">
        <v>629</v>
      </c>
      <c r="E272" s="30" t="s">
        <v>890</v>
      </c>
      <c r="F272" s="123">
        <v>5819.18</v>
      </c>
      <c r="G272" s="51"/>
    </row>
    <row r="273" spans="1:7" x14ac:dyDescent="0.3">
      <c r="A273" s="43">
        <v>45042</v>
      </c>
      <c r="B273" s="22" t="s">
        <v>110</v>
      </c>
      <c r="C273" s="17">
        <v>426520</v>
      </c>
      <c r="D273" s="17" t="s">
        <v>83</v>
      </c>
      <c r="E273" s="24" t="s">
        <v>2131</v>
      </c>
      <c r="F273" s="124"/>
      <c r="G273" s="51">
        <v>2971.13</v>
      </c>
    </row>
    <row r="274" spans="1:7" x14ac:dyDescent="0.3">
      <c r="A274" s="43">
        <v>45042</v>
      </c>
      <c r="B274" s="22" t="s">
        <v>114</v>
      </c>
      <c r="C274" s="18">
        <v>162622</v>
      </c>
      <c r="D274" s="18" t="s">
        <v>66</v>
      </c>
      <c r="E274" s="24" t="s">
        <v>2308</v>
      </c>
      <c r="F274" s="79"/>
      <c r="G274" s="51">
        <v>2543</v>
      </c>
    </row>
    <row r="275" spans="1:7" x14ac:dyDescent="0.3">
      <c r="A275" s="43">
        <v>45042</v>
      </c>
      <c r="B275" s="22" t="s">
        <v>114</v>
      </c>
      <c r="C275" s="18">
        <v>162621</v>
      </c>
      <c r="D275" s="18" t="s">
        <v>66</v>
      </c>
      <c r="E275" s="24" t="s">
        <v>2309</v>
      </c>
      <c r="F275" s="79"/>
      <c r="G275" s="51">
        <v>657</v>
      </c>
    </row>
    <row r="276" spans="1:7" x14ac:dyDescent="0.3">
      <c r="A276" s="43">
        <v>45042</v>
      </c>
      <c r="B276" s="24" t="s">
        <v>2310</v>
      </c>
      <c r="C276" s="18" t="s">
        <v>2158</v>
      </c>
      <c r="D276" s="17" t="s">
        <v>76</v>
      </c>
      <c r="E276" s="30" t="s">
        <v>2159</v>
      </c>
      <c r="F276" s="79"/>
      <c r="G276" s="51">
        <v>5269.45</v>
      </c>
    </row>
    <row r="277" spans="1:7" ht="24" x14ac:dyDescent="0.3">
      <c r="A277" s="43">
        <v>45042</v>
      </c>
      <c r="B277" s="22" t="s">
        <v>107</v>
      </c>
      <c r="C277" s="17">
        <v>4990</v>
      </c>
      <c r="D277" s="17" t="s">
        <v>66</v>
      </c>
      <c r="E277" s="24" t="s">
        <v>2311</v>
      </c>
      <c r="F277" s="124"/>
      <c r="G277" s="51">
        <v>10500.2</v>
      </c>
    </row>
    <row r="278" spans="1:7" x14ac:dyDescent="0.3">
      <c r="A278" s="43">
        <v>45042</v>
      </c>
      <c r="B278" s="24" t="s">
        <v>2312</v>
      </c>
      <c r="C278" s="18" t="s">
        <v>2158</v>
      </c>
      <c r="D278" s="17" t="s">
        <v>76</v>
      </c>
      <c r="E278" s="30" t="s">
        <v>2159</v>
      </c>
      <c r="F278" s="79"/>
      <c r="G278" s="51">
        <v>821.85</v>
      </c>
    </row>
    <row r="279" spans="1:7" ht="24" x14ac:dyDescent="0.3">
      <c r="A279" s="43">
        <v>45042</v>
      </c>
      <c r="B279" s="21" t="s">
        <v>118</v>
      </c>
      <c r="C279" s="36">
        <v>1391</v>
      </c>
      <c r="D279" s="17" t="s">
        <v>75</v>
      </c>
      <c r="E279" s="30" t="s">
        <v>2313</v>
      </c>
      <c r="F279" s="79"/>
      <c r="G279" s="51">
        <v>20835</v>
      </c>
    </row>
    <row r="280" spans="1:7" ht="24" x14ac:dyDescent="0.3">
      <c r="A280" s="43">
        <v>45042</v>
      </c>
      <c r="B280" s="21" t="s">
        <v>2170</v>
      </c>
      <c r="C280" s="36">
        <v>6075458</v>
      </c>
      <c r="D280" s="17" t="s">
        <v>81</v>
      </c>
      <c r="E280" s="30" t="s">
        <v>2314</v>
      </c>
      <c r="F280" s="123"/>
      <c r="G280" s="51">
        <v>5236.88</v>
      </c>
    </row>
    <row r="281" spans="1:7" x14ac:dyDescent="0.3">
      <c r="A281" s="43">
        <v>45042</v>
      </c>
      <c r="B281" s="21" t="s">
        <v>130</v>
      </c>
      <c r="C281" s="36">
        <v>1952</v>
      </c>
      <c r="D281" s="17" t="s">
        <v>80</v>
      </c>
      <c r="E281" s="30" t="s">
        <v>2315</v>
      </c>
      <c r="F281" s="123"/>
      <c r="G281" s="51">
        <v>19500</v>
      </c>
    </row>
    <row r="282" spans="1:7" x14ac:dyDescent="0.3">
      <c r="A282" s="43">
        <v>45042</v>
      </c>
      <c r="B282" s="22" t="s">
        <v>110</v>
      </c>
      <c r="C282" s="17">
        <v>147370</v>
      </c>
      <c r="D282" s="17" t="s">
        <v>83</v>
      </c>
      <c r="E282" s="24" t="s">
        <v>2316</v>
      </c>
      <c r="F282" s="124"/>
      <c r="G282" s="51">
        <v>1633.3</v>
      </c>
    </row>
    <row r="283" spans="1:7" x14ac:dyDescent="0.3">
      <c r="A283" s="43">
        <v>45042</v>
      </c>
      <c r="B283" s="22" t="s">
        <v>110</v>
      </c>
      <c r="C283" s="17">
        <v>147372</v>
      </c>
      <c r="D283" s="17" t="s">
        <v>83</v>
      </c>
      <c r="E283" s="24" t="s">
        <v>2317</v>
      </c>
      <c r="F283" s="124"/>
      <c r="G283" s="51">
        <v>1201.3499999999999</v>
      </c>
    </row>
    <row r="284" spans="1:7" x14ac:dyDescent="0.3">
      <c r="A284" s="43">
        <v>45042</v>
      </c>
      <c r="B284" s="22" t="s">
        <v>110</v>
      </c>
      <c r="C284" s="17">
        <v>147371</v>
      </c>
      <c r="D284" s="17" t="s">
        <v>83</v>
      </c>
      <c r="E284" s="24" t="s">
        <v>2318</v>
      </c>
      <c r="F284" s="124"/>
      <c r="G284" s="51">
        <v>408.33</v>
      </c>
    </row>
    <row r="285" spans="1:7" x14ac:dyDescent="0.3">
      <c r="A285" s="43">
        <v>45042</v>
      </c>
      <c r="B285" s="22" t="s">
        <v>110</v>
      </c>
      <c r="C285" s="17">
        <v>147373</v>
      </c>
      <c r="D285" s="17" t="s">
        <v>83</v>
      </c>
      <c r="E285" s="24" t="s">
        <v>2317</v>
      </c>
      <c r="F285" s="124"/>
      <c r="G285" s="51">
        <v>185.6</v>
      </c>
    </row>
    <row r="286" spans="1:7" x14ac:dyDescent="0.3">
      <c r="A286" s="43">
        <v>45042</v>
      </c>
      <c r="B286" s="22" t="s">
        <v>136</v>
      </c>
      <c r="C286" s="18">
        <v>480</v>
      </c>
      <c r="D286" s="18" t="s">
        <v>66</v>
      </c>
      <c r="E286" s="24" t="s">
        <v>1907</v>
      </c>
      <c r="F286" s="124"/>
      <c r="G286" s="51">
        <v>7975</v>
      </c>
    </row>
    <row r="287" spans="1:7" x14ac:dyDescent="0.3">
      <c r="A287" s="42">
        <v>45042</v>
      </c>
      <c r="B287" s="22" t="s">
        <v>103</v>
      </c>
      <c r="C287" s="18" t="s">
        <v>379</v>
      </c>
      <c r="D287" s="18" t="s">
        <v>65</v>
      </c>
      <c r="E287" s="24" t="s">
        <v>217</v>
      </c>
      <c r="F287" s="124"/>
      <c r="G287" s="51">
        <v>8.92</v>
      </c>
    </row>
    <row r="288" spans="1:7" x14ac:dyDescent="0.3">
      <c r="A288" s="40">
        <v>45043</v>
      </c>
      <c r="B288" s="21" t="s">
        <v>103</v>
      </c>
      <c r="C288" s="17" t="s">
        <v>377</v>
      </c>
      <c r="D288" s="17" t="s">
        <v>62</v>
      </c>
      <c r="E288" s="30" t="s">
        <v>204</v>
      </c>
      <c r="F288" s="123">
        <v>7108.48</v>
      </c>
      <c r="G288" s="51"/>
    </row>
    <row r="289" spans="1:7" x14ac:dyDescent="0.3">
      <c r="A289" s="40">
        <v>45043</v>
      </c>
      <c r="B289" s="21" t="s">
        <v>103</v>
      </c>
      <c r="C289" s="17" t="s">
        <v>377</v>
      </c>
      <c r="D289" s="17" t="s">
        <v>629</v>
      </c>
      <c r="E289" s="30" t="s">
        <v>890</v>
      </c>
      <c r="F289" s="123">
        <v>120053.07</v>
      </c>
      <c r="G289" s="51"/>
    </row>
    <row r="290" spans="1:7" x14ac:dyDescent="0.3">
      <c r="A290" s="40">
        <v>45043</v>
      </c>
      <c r="B290" s="21" t="s">
        <v>103</v>
      </c>
      <c r="C290" s="17" t="s">
        <v>377</v>
      </c>
      <c r="D290" s="17" t="s">
        <v>448</v>
      </c>
      <c r="E290" s="30" t="s">
        <v>2319</v>
      </c>
      <c r="F290" s="123">
        <v>1700</v>
      </c>
      <c r="G290" s="51"/>
    </row>
    <row r="291" spans="1:7" x14ac:dyDescent="0.3">
      <c r="A291" s="42">
        <v>45043</v>
      </c>
      <c r="B291" s="23" t="s">
        <v>157</v>
      </c>
      <c r="C291" s="36" t="s">
        <v>2129</v>
      </c>
      <c r="D291" s="17" t="s">
        <v>85</v>
      </c>
      <c r="E291" s="34" t="s">
        <v>1945</v>
      </c>
      <c r="F291" s="123"/>
      <c r="G291" s="51">
        <v>30272.33</v>
      </c>
    </row>
    <row r="292" spans="1:7" x14ac:dyDescent="0.3">
      <c r="A292" s="42">
        <v>45043</v>
      </c>
      <c r="B292" s="22" t="s">
        <v>1289</v>
      </c>
      <c r="C292" s="17">
        <v>11588</v>
      </c>
      <c r="D292" s="17" t="s">
        <v>66</v>
      </c>
      <c r="E292" s="24" t="s">
        <v>2320</v>
      </c>
      <c r="F292" s="124"/>
      <c r="G292" s="51">
        <v>1149</v>
      </c>
    </row>
    <row r="293" spans="1:7" x14ac:dyDescent="0.3">
      <c r="A293" s="42">
        <v>45043</v>
      </c>
      <c r="B293" s="22" t="s">
        <v>135</v>
      </c>
      <c r="C293" s="17">
        <v>3156</v>
      </c>
      <c r="D293" s="18" t="s">
        <v>82</v>
      </c>
      <c r="E293" s="24" t="s">
        <v>2190</v>
      </c>
      <c r="F293" s="124"/>
      <c r="G293" s="51">
        <v>4297.47</v>
      </c>
    </row>
    <row r="294" spans="1:7" x14ac:dyDescent="0.3">
      <c r="A294" s="42">
        <v>45043</v>
      </c>
      <c r="B294" s="22" t="s">
        <v>103</v>
      </c>
      <c r="C294" s="18" t="s">
        <v>379</v>
      </c>
      <c r="D294" s="18" t="s">
        <v>65</v>
      </c>
      <c r="E294" s="24" t="s">
        <v>208</v>
      </c>
      <c r="F294" s="124"/>
      <c r="G294" s="51">
        <v>28.89</v>
      </c>
    </row>
    <row r="295" spans="1:7" x14ac:dyDescent="0.3">
      <c r="A295" s="42">
        <v>45043</v>
      </c>
      <c r="B295" s="24" t="s">
        <v>2321</v>
      </c>
      <c r="C295" s="18" t="s">
        <v>2158</v>
      </c>
      <c r="D295" s="17" t="s">
        <v>76</v>
      </c>
      <c r="E295" s="30" t="s">
        <v>2159</v>
      </c>
      <c r="F295" s="79"/>
      <c r="G295" s="51">
        <v>1048.56</v>
      </c>
    </row>
    <row r="296" spans="1:7" x14ac:dyDescent="0.3">
      <c r="A296" s="42">
        <v>45043</v>
      </c>
      <c r="B296" s="23" t="s">
        <v>157</v>
      </c>
      <c r="C296" s="100" t="s">
        <v>903</v>
      </c>
      <c r="D296" s="17" t="s">
        <v>85</v>
      </c>
      <c r="E296" s="34" t="s">
        <v>1945</v>
      </c>
      <c r="F296" s="123"/>
      <c r="G296" s="51">
        <v>87182.74</v>
      </c>
    </row>
    <row r="297" spans="1:7" x14ac:dyDescent="0.3">
      <c r="A297" s="42">
        <v>45043</v>
      </c>
      <c r="B297" s="21" t="s">
        <v>152</v>
      </c>
      <c r="C297" s="36" t="s">
        <v>384</v>
      </c>
      <c r="D297" s="17" t="s">
        <v>63</v>
      </c>
      <c r="E297" s="30" t="s">
        <v>2139</v>
      </c>
      <c r="F297" s="123"/>
      <c r="G297" s="51">
        <v>2532.11</v>
      </c>
    </row>
    <row r="298" spans="1:7" x14ac:dyDescent="0.3">
      <c r="A298" s="42">
        <v>45043</v>
      </c>
      <c r="B298" s="24" t="s">
        <v>2322</v>
      </c>
      <c r="C298" s="18" t="s">
        <v>2158</v>
      </c>
      <c r="D298" s="17" t="s">
        <v>76</v>
      </c>
      <c r="E298" s="30" t="s">
        <v>2159</v>
      </c>
      <c r="F298" s="79"/>
      <c r="G298" s="51">
        <v>774.72</v>
      </c>
    </row>
    <row r="299" spans="1:7" x14ac:dyDescent="0.3">
      <c r="A299" s="42">
        <v>45043</v>
      </c>
      <c r="B299" s="22" t="s">
        <v>1391</v>
      </c>
      <c r="C299" s="18">
        <v>11658</v>
      </c>
      <c r="D299" s="65" t="s">
        <v>66</v>
      </c>
      <c r="E299" s="24" t="s">
        <v>2323</v>
      </c>
      <c r="F299" s="124"/>
      <c r="G299" s="51">
        <v>1573.5</v>
      </c>
    </row>
    <row r="300" spans="1:7" x14ac:dyDescent="0.3">
      <c r="A300" s="42">
        <v>45043</v>
      </c>
      <c r="B300" s="22" t="s">
        <v>103</v>
      </c>
      <c r="C300" s="18" t="s">
        <v>379</v>
      </c>
      <c r="D300" s="18" t="s">
        <v>65</v>
      </c>
      <c r="E300" s="24" t="s">
        <v>217</v>
      </c>
      <c r="F300" s="124"/>
      <c r="G300" s="51">
        <v>2.23</v>
      </c>
    </row>
    <row r="301" spans="1:7" x14ac:dyDescent="0.3">
      <c r="A301" s="40">
        <v>45044</v>
      </c>
      <c r="B301" s="21" t="s">
        <v>103</v>
      </c>
      <c r="C301" s="17" t="s">
        <v>377</v>
      </c>
      <c r="D301" s="17" t="s">
        <v>62</v>
      </c>
      <c r="E301" s="30" t="s">
        <v>725</v>
      </c>
      <c r="F301" s="123">
        <v>375380.38</v>
      </c>
      <c r="G301" s="51"/>
    </row>
    <row r="302" spans="1:7" x14ac:dyDescent="0.3">
      <c r="A302" s="42">
        <v>45044</v>
      </c>
      <c r="B302" s="26" t="s">
        <v>1272</v>
      </c>
      <c r="C302" s="18">
        <v>7317</v>
      </c>
      <c r="D302" s="18" t="s">
        <v>66</v>
      </c>
      <c r="E302" s="24" t="s">
        <v>2324</v>
      </c>
      <c r="F302" s="124"/>
      <c r="G302" s="51">
        <v>3526.64</v>
      </c>
    </row>
    <row r="303" spans="1:7" x14ac:dyDescent="0.3">
      <c r="A303" s="42">
        <v>45044</v>
      </c>
      <c r="B303" s="26" t="s">
        <v>1272</v>
      </c>
      <c r="C303" s="18">
        <v>7318</v>
      </c>
      <c r="D303" s="18" t="s">
        <v>66</v>
      </c>
      <c r="E303" s="24" t="s">
        <v>2324</v>
      </c>
      <c r="F303" s="124"/>
      <c r="G303" s="51">
        <v>1446.3</v>
      </c>
    </row>
    <row r="304" spans="1:7" x14ac:dyDescent="0.3">
      <c r="A304" s="42">
        <v>45044</v>
      </c>
      <c r="B304" s="22" t="s">
        <v>1272</v>
      </c>
      <c r="C304" s="17">
        <v>7319</v>
      </c>
      <c r="D304" s="17" t="s">
        <v>63</v>
      </c>
      <c r="E304" s="24" t="s">
        <v>2325</v>
      </c>
      <c r="F304" s="124"/>
      <c r="G304" s="51">
        <v>1576.06</v>
      </c>
    </row>
    <row r="305" spans="1:7" x14ac:dyDescent="0.3">
      <c r="A305" s="42">
        <v>45044</v>
      </c>
      <c r="B305" s="22" t="s">
        <v>135</v>
      </c>
      <c r="C305" s="17">
        <v>3165</v>
      </c>
      <c r="D305" s="18" t="s">
        <v>66</v>
      </c>
      <c r="E305" s="24" t="s">
        <v>1907</v>
      </c>
      <c r="F305" s="124"/>
      <c r="G305" s="51">
        <v>4334.3999999999996</v>
      </c>
    </row>
    <row r="306" spans="1:7" x14ac:dyDescent="0.3">
      <c r="A306" s="42">
        <v>45044</v>
      </c>
      <c r="B306" s="22" t="s">
        <v>135</v>
      </c>
      <c r="C306" s="17">
        <v>3166</v>
      </c>
      <c r="D306" s="18" t="s">
        <v>66</v>
      </c>
      <c r="E306" s="24" t="s">
        <v>2253</v>
      </c>
      <c r="F306" s="124"/>
      <c r="G306" s="51">
        <v>4043.07</v>
      </c>
    </row>
    <row r="307" spans="1:7" x14ac:dyDescent="0.3">
      <c r="A307" s="42">
        <v>45044</v>
      </c>
      <c r="B307" s="22" t="s">
        <v>135</v>
      </c>
      <c r="C307" s="17">
        <v>3164</v>
      </c>
      <c r="D307" s="17" t="s">
        <v>82</v>
      </c>
      <c r="E307" s="24" t="s">
        <v>2326</v>
      </c>
      <c r="F307" s="124"/>
      <c r="G307" s="51">
        <v>17907.099999999999</v>
      </c>
    </row>
    <row r="308" spans="1:7" x14ac:dyDescent="0.3">
      <c r="A308" s="42">
        <v>45044</v>
      </c>
      <c r="B308" s="22" t="s">
        <v>135</v>
      </c>
      <c r="C308" s="17">
        <v>3163</v>
      </c>
      <c r="D308" s="17" t="s">
        <v>82</v>
      </c>
      <c r="E308" s="24" t="s">
        <v>755</v>
      </c>
      <c r="F308" s="124"/>
      <c r="G308" s="51">
        <v>20118.34</v>
      </c>
    </row>
    <row r="309" spans="1:7" x14ac:dyDescent="0.3">
      <c r="A309" s="42">
        <v>45044</v>
      </c>
      <c r="B309" s="22" t="s">
        <v>1127</v>
      </c>
      <c r="C309" s="38">
        <v>127</v>
      </c>
      <c r="D309" s="18" t="s">
        <v>66</v>
      </c>
      <c r="E309" s="24" t="s">
        <v>1920</v>
      </c>
      <c r="F309" s="124"/>
      <c r="G309" s="51">
        <v>2250</v>
      </c>
    </row>
    <row r="310" spans="1:7" x14ac:dyDescent="0.3">
      <c r="A310" s="42">
        <v>45044</v>
      </c>
      <c r="B310" s="22" t="s">
        <v>1127</v>
      </c>
      <c r="C310" s="38">
        <v>128</v>
      </c>
      <c r="D310" s="18" t="s">
        <v>66</v>
      </c>
      <c r="E310" s="24" t="s">
        <v>1920</v>
      </c>
      <c r="F310" s="124"/>
      <c r="G310" s="51">
        <v>750</v>
      </c>
    </row>
    <row r="311" spans="1:7" x14ac:dyDescent="0.3">
      <c r="A311" s="42">
        <v>45044</v>
      </c>
      <c r="B311" s="22" t="s">
        <v>144</v>
      </c>
      <c r="C311" s="18">
        <v>1257</v>
      </c>
      <c r="D311" s="18" t="s">
        <v>66</v>
      </c>
      <c r="E311" s="24" t="s">
        <v>2080</v>
      </c>
      <c r="F311" s="86"/>
      <c r="G311" s="51">
        <v>5106</v>
      </c>
    </row>
    <row r="312" spans="1:7" x14ac:dyDescent="0.3">
      <c r="A312" s="42">
        <v>45044</v>
      </c>
      <c r="B312" s="22" t="s">
        <v>139</v>
      </c>
      <c r="C312" s="18">
        <v>806747</v>
      </c>
      <c r="D312" s="18" t="s">
        <v>78</v>
      </c>
      <c r="E312" s="24" t="s">
        <v>1930</v>
      </c>
      <c r="F312" s="86"/>
      <c r="G312" s="51">
        <v>1579.76</v>
      </c>
    </row>
    <row r="313" spans="1:7" x14ac:dyDescent="0.3">
      <c r="A313" s="42">
        <v>45044</v>
      </c>
      <c r="B313" s="21" t="s">
        <v>201</v>
      </c>
      <c r="C313" s="36" t="s">
        <v>390</v>
      </c>
      <c r="D313" s="17" t="s">
        <v>93</v>
      </c>
      <c r="E313" s="30" t="s">
        <v>2327</v>
      </c>
      <c r="F313" s="123"/>
      <c r="G313" s="51">
        <v>32007.5</v>
      </c>
    </row>
    <row r="314" spans="1:7" x14ac:dyDescent="0.3">
      <c r="A314" s="40">
        <v>45044</v>
      </c>
      <c r="B314" s="21" t="s">
        <v>201</v>
      </c>
      <c r="C314" s="36" t="s">
        <v>1889</v>
      </c>
      <c r="D314" s="17" t="s">
        <v>93</v>
      </c>
      <c r="E314" s="30" t="s">
        <v>2328</v>
      </c>
      <c r="F314" s="123"/>
      <c r="G314" s="51">
        <v>47906.33</v>
      </c>
    </row>
    <row r="315" spans="1:7" ht="24" x14ac:dyDescent="0.3">
      <c r="A315" s="41">
        <v>45044</v>
      </c>
      <c r="B315" s="21" t="s">
        <v>182</v>
      </c>
      <c r="C315" s="36" t="s">
        <v>1889</v>
      </c>
      <c r="D315" s="17" t="s">
        <v>93</v>
      </c>
      <c r="E315" s="30" t="s">
        <v>2329</v>
      </c>
      <c r="F315" s="123"/>
      <c r="G315" s="51">
        <v>104742.26</v>
      </c>
    </row>
    <row r="316" spans="1:7" x14ac:dyDescent="0.3">
      <c r="A316" s="41">
        <v>45044</v>
      </c>
      <c r="B316" s="21" t="s">
        <v>182</v>
      </c>
      <c r="C316" s="17">
        <v>83218062</v>
      </c>
      <c r="D316" s="17" t="s">
        <v>102</v>
      </c>
      <c r="E316" s="30" t="s">
        <v>2330</v>
      </c>
      <c r="F316" s="123"/>
      <c r="G316" s="51">
        <v>15470.919999999998</v>
      </c>
    </row>
    <row r="317" spans="1:7" x14ac:dyDescent="0.3">
      <c r="A317" s="40">
        <v>45044</v>
      </c>
      <c r="B317" s="21" t="s">
        <v>182</v>
      </c>
      <c r="C317" s="36" t="s">
        <v>2331</v>
      </c>
      <c r="D317" s="17" t="s">
        <v>102</v>
      </c>
      <c r="E317" s="30" t="s">
        <v>2332</v>
      </c>
      <c r="F317" s="123"/>
      <c r="G317" s="51">
        <v>1369.3</v>
      </c>
    </row>
    <row r="318" spans="1:7" x14ac:dyDescent="0.3">
      <c r="A318" s="40">
        <v>45044</v>
      </c>
      <c r="B318" s="21" t="s">
        <v>182</v>
      </c>
      <c r="C318" s="17" t="s">
        <v>2125</v>
      </c>
      <c r="D318" s="17" t="s">
        <v>93</v>
      </c>
      <c r="E318" s="30" t="s">
        <v>2333</v>
      </c>
      <c r="F318" s="123"/>
      <c r="G318" s="51">
        <v>36122.699999999997</v>
      </c>
    </row>
    <row r="319" spans="1:7" x14ac:dyDescent="0.3">
      <c r="A319" s="40">
        <v>45044</v>
      </c>
      <c r="B319" s="22" t="s">
        <v>103</v>
      </c>
      <c r="C319" s="18" t="s">
        <v>379</v>
      </c>
      <c r="D319" s="18" t="s">
        <v>65</v>
      </c>
      <c r="E319" s="24" t="s">
        <v>208</v>
      </c>
      <c r="F319" s="123"/>
      <c r="G319" s="46">
        <v>1.07</v>
      </c>
    </row>
    <row r="320" spans="1:7" x14ac:dyDescent="0.3">
      <c r="A320" s="40">
        <v>45044</v>
      </c>
      <c r="B320" s="23" t="s">
        <v>108</v>
      </c>
      <c r="C320" s="36" t="s">
        <v>416</v>
      </c>
      <c r="D320" s="17" t="s">
        <v>67</v>
      </c>
      <c r="E320" s="34" t="s">
        <v>2334</v>
      </c>
      <c r="F320" s="123"/>
      <c r="G320" s="51">
        <v>62707.28</v>
      </c>
    </row>
    <row r="321" spans="1:7" x14ac:dyDescent="0.3">
      <c r="A321" s="42">
        <v>45044</v>
      </c>
      <c r="B321" s="22" t="s">
        <v>110</v>
      </c>
      <c r="C321" s="17">
        <v>426786</v>
      </c>
      <c r="D321" s="17" t="s">
        <v>83</v>
      </c>
      <c r="E321" s="24" t="s">
        <v>2131</v>
      </c>
      <c r="F321" s="124"/>
      <c r="G321" s="51">
        <v>37.119999999999997</v>
      </c>
    </row>
    <row r="322" spans="1:7" x14ac:dyDescent="0.3">
      <c r="A322" s="42">
        <v>45044</v>
      </c>
      <c r="B322" s="22" t="s">
        <v>135</v>
      </c>
      <c r="C322" s="17">
        <v>3162</v>
      </c>
      <c r="D322" s="17" t="s">
        <v>82</v>
      </c>
      <c r="E322" s="24" t="s">
        <v>2326</v>
      </c>
      <c r="F322" s="124"/>
      <c r="G322" s="51">
        <v>8285</v>
      </c>
    </row>
    <row r="323" spans="1:7" x14ac:dyDescent="0.3">
      <c r="A323" s="41">
        <v>45044</v>
      </c>
      <c r="B323" s="21" t="s">
        <v>135</v>
      </c>
      <c r="C323" s="17">
        <v>3161</v>
      </c>
      <c r="D323" s="17" t="s">
        <v>66</v>
      </c>
      <c r="E323" s="30" t="s">
        <v>1907</v>
      </c>
      <c r="F323" s="123"/>
      <c r="G323" s="46">
        <v>2391</v>
      </c>
    </row>
    <row r="324" spans="1:7" x14ac:dyDescent="0.3">
      <c r="A324" s="40">
        <v>45044</v>
      </c>
      <c r="B324" s="21" t="s">
        <v>196</v>
      </c>
      <c r="C324" s="17">
        <v>1573</v>
      </c>
      <c r="D324" s="17" t="s">
        <v>66</v>
      </c>
      <c r="E324" s="33" t="s">
        <v>2335</v>
      </c>
      <c r="F324" s="123"/>
      <c r="G324" s="46">
        <v>1700</v>
      </c>
    </row>
    <row r="325" spans="1:7" x14ac:dyDescent="0.3">
      <c r="A325" s="42">
        <v>45044</v>
      </c>
      <c r="B325" s="22" t="s">
        <v>103</v>
      </c>
      <c r="C325" s="18" t="s">
        <v>379</v>
      </c>
      <c r="D325" s="18" t="s">
        <v>65</v>
      </c>
      <c r="E325" s="24" t="s">
        <v>217</v>
      </c>
      <c r="F325" s="124"/>
      <c r="G325" s="51">
        <v>2.23</v>
      </c>
    </row>
    <row r="326" spans="1:7" x14ac:dyDescent="0.3">
      <c r="A326" s="54"/>
      <c r="B326" s="55"/>
      <c r="C326" s="54"/>
      <c r="D326" s="54"/>
      <c r="E326" s="97" t="s">
        <v>0</v>
      </c>
      <c r="F326" s="122">
        <v>13308254.110000001</v>
      </c>
      <c r="G326" s="122">
        <v>13308254.110000001</v>
      </c>
    </row>
  </sheetData>
  <sheetProtection algorithmName="SHA-512" hashValue="QAWx8KfpQNhVcJzHSxp2d4+0uWCKeljC1ccsFoOrkVHlwOJoI8RzjABpStArXg3bb6rfaimLUdm5RkoWru5hCA==" saltValue="ccSUBDbhod0d0ttwIpEYkQ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F2" name="Intervalo1_14_18_1_1"/>
    <protectedRange algorithmName="SHA-512" hashValue="SOYoXHnsd8H3JMwtnN8n0SDMvJLW8NUH3c7N9U/C2WTm7adtKrHc9Rw5AhcK1dwRMld7kJZ5o3zpwjKqrnC6rw==" saltValue="9sV1nF7wJ5XLhLyfByHakQ==" spinCount="100000" sqref="A2" name="Intervalo1_9_12_2"/>
  </protectedRanges>
  <autoFilter ref="A2:G326" xr:uid="{CBF11F75-7F4D-42FE-98FA-A2A6DD5ABAF3}"/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FB65E-933C-428B-86B1-CCFA3FB00DCB}">
  <sheetPr>
    <tabColor rgb="FF008B82"/>
  </sheetPr>
  <dimension ref="A1:G382"/>
  <sheetViews>
    <sheetView workbookViewId="0">
      <selection activeCell="E12" sqref="E12"/>
    </sheetView>
  </sheetViews>
  <sheetFormatPr defaultColWidth="8" defaultRowHeight="14.4" x14ac:dyDescent="0.3"/>
  <cols>
    <col min="1" max="1" width="7.6640625" bestFit="1" customWidth="1"/>
    <col min="2" max="2" width="38.5546875" customWidth="1"/>
    <col min="3" max="3" width="19.33203125" bestFit="1" customWidth="1"/>
    <col min="4" max="4" width="6.5546875" bestFit="1" customWidth="1"/>
    <col min="5" max="5" width="85" customWidth="1"/>
    <col min="6" max="6" width="11.109375" bestFit="1" customWidth="1"/>
    <col min="7" max="7" width="14.33203125" bestFit="1" customWidth="1"/>
  </cols>
  <sheetData>
    <row r="1" spans="1:7" ht="48" customHeight="1" x14ac:dyDescent="0.3">
      <c r="A1" s="152" t="s">
        <v>16</v>
      </c>
      <c r="B1" s="152"/>
      <c r="C1" s="152"/>
      <c r="D1" s="152"/>
      <c r="E1" s="152"/>
      <c r="F1" s="152"/>
      <c r="G1" s="152"/>
    </row>
    <row r="2" spans="1:7" x14ac:dyDescent="0.3">
      <c r="A2" s="5" t="s">
        <v>6</v>
      </c>
      <c r="B2" s="6" t="s">
        <v>418</v>
      </c>
      <c r="C2" s="7" t="s">
        <v>417</v>
      </c>
      <c r="D2" s="8" t="s">
        <v>2</v>
      </c>
      <c r="E2" s="9" t="s">
        <v>10</v>
      </c>
      <c r="F2" s="10" t="s">
        <v>7</v>
      </c>
      <c r="G2" s="6" t="s">
        <v>8</v>
      </c>
    </row>
    <row r="3" spans="1:7" x14ac:dyDescent="0.3">
      <c r="A3" s="40">
        <v>45048</v>
      </c>
      <c r="B3" s="21" t="s">
        <v>103</v>
      </c>
      <c r="C3" s="17" t="s">
        <v>377</v>
      </c>
      <c r="D3" s="17" t="s">
        <v>62</v>
      </c>
      <c r="E3" s="30" t="s">
        <v>204</v>
      </c>
      <c r="F3" s="119">
        <v>482412.98</v>
      </c>
      <c r="G3" s="120"/>
    </row>
    <row r="4" spans="1:7" x14ac:dyDescent="0.3">
      <c r="A4" s="40">
        <v>45048</v>
      </c>
      <c r="B4" s="21" t="s">
        <v>103</v>
      </c>
      <c r="C4" s="17" t="s">
        <v>377</v>
      </c>
      <c r="D4" s="17" t="s">
        <v>629</v>
      </c>
      <c r="E4" s="30" t="s">
        <v>890</v>
      </c>
      <c r="F4" s="44">
        <v>6298.17</v>
      </c>
      <c r="G4" s="120"/>
    </row>
    <row r="5" spans="1:7" x14ac:dyDescent="0.3">
      <c r="A5" s="43">
        <v>45048</v>
      </c>
      <c r="B5" s="22" t="s">
        <v>110</v>
      </c>
      <c r="C5" s="17">
        <v>427098</v>
      </c>
      <c r="D5" s="17" t="s">
        <v>83</v>
      </c>
      <c r="E5" s="24" t="s">
        <v>1898</v>
      </c>
      <c r="F5" s="112"/>
      <c r="G5" s="48">
        <v>74.239999999999995</v>
      </c>
    </row>
    <row r="6" spans="1:7" x14ac:dyDescent="0.3">
      <c r="A6" s="43">
        <v>45048</v>
      </c>
      <c r="B6" s="22" t="s">
        <v>1427</v>
      </c>
      <c r="C6" s="17">
        <v>415411</v>
      </c>
      <c r="D6" s="17" t="s">
        <v>81</v>
      </c>
      <c r="E6" s="24" t="s">
        <v>1899</v>
      </c>
      <c r="F6" s="112"/>
      <c r="G6" s="48">
        <v>306.94</v>
      </c>
    </row>
    <row r="7" spans="1:7" x14ac:dyDescent="0.3">
      <c r="A7" s="43">
        <v>45048</v>
      </c>
      <c r="B7" s="22" t="s">
        <v>1418</v>
      </c>
      <c r="C7" s="17">
        <v>15431</v>
      </c>
      <c r="D7" s="17" t="s">
        <v>78</v>
      </c>
      <c r="E7" s="24" t="s">
        <v>1900</v>
      </c>
      <c r="F7" s="112"/>
      <c r="G7" s="48">
        <v>799</v>
      </c>
    </row>
    <row r="8" spans="1:7" x14ac:dyDescent="0.3">
      <c r="A8" s="43">
        <v>45048</v>
      </c>
      <c r="B8" s="22" t="s">
        <v>1901</v>
      </c>
      <c r="C8" s="38">
        <v>349</v>
      </c>
      <c r="D8" s="18" t="s">
        <v>66</v>
      </c>
      <c r="E8" s="24" t="s">
        <v>1902</v>
      </c>
      <c r="F8" s="112"/>
      <c r="G8" s="48">
        <v>1124.7</v>
      </c>
    </row>
    <row r="9" spans="1:7" x14ac:dyDescent="0.3">
      <c r="A9" s="43">
        <v>45048</v>
      </c>
      <c r="B9" s="22" t="s">
        <v>175</v>
      </c>
      <c r="C9" s="18">
        <v>12953</v>
      </c>
      <c r="D9" s="18" t="s">
        <v>66</v>
      </c>
      <c r="E9" s="24" t="s">
        <v>1903</v>
      </c>
      <c r="F9" s="112"/>
      <c r="G9" s="48">
        <v>3718.14</v>
      </c>
    </row>
    <row r="10" spans="1:7" x14ac:dyDescent="0.3">
      <c r="A10" s="43">
        <v>45048</v>
      </c>
      <c r="B10" s="22" t="s">
        <v>175</v>
      </c>
      <c r="C10" s="18">
        <v>12952</v>
      </c>
      <c r="D10" s="18" t="s">
        <v>82</v>
      </c>
      <c r="E10" s="24" t="s">
        <v>1904</v>
      </c>
      <c r="F10" s="112"/>
      <c r="G10" s="48">
        <v>149.02000000000001</v>
      </c>
    </row>
    <row r="11" spans="1:7" x14ac:dyDescent="0.3">
      <c r="A11" s="43">
        <v>45048</v>
      </c>
      <c r="B11" s="22" t="s">
        <v>140</v>
      </c>
      <c r="C11" s="17">
        <v>26725</v>
      </c>
      <c r="D11" s="17" t="s">
        <v>81</v>
      </c>
      <c r="E11" s="24" t="s">
        <v>1899</v>
      </c>
      <c r="F11" s="112"/>
      <c r="G11" s="48">
        <v>959.58</v>
      </c>
    </row>
    <row r="12" spans="1:7" x14ac:dyDescent="0.3">
      <c r="A12" s="43">
        <v>45048</v>
      </c>
      <c r="B12" s="23" t="s">
        <v>618</v>
      </c>
      <c r="C12" s="36">
        <v>74843</v>
      </c>
      <c r="D12" s="17" t="s">
        <v>78</v>
      </c>
      <c r="E12" s="30" t="s">
        <v>1905</v>
      </c>
      <c r="F12" s="112"/>
      <c r="G12" s="48">
        <v>1288</v>
      </c>
    </row>
    <row r="13" spans="1:7" x14ac:dyDescent="0.3">
      <c r="A13" s="43">
        <v>45048</v>
      </c>
      <c r="B13" s="21" t="s">
        <v>393</v>
      </c>
      <c r="C13" s="36">
        <v>363314</v>
      </c>
      <c r="D13" s="17" t="s">
        <v>102</v>
      </c>
      <c r="E13" s="30" t="s">
        <v>1906</v>
      </c>
      <c r="F13" s="112"/>
      <c r="G13" s="48">
        <v>7795.9</v>
      </c>
    </row>
    <row r="14" spans="1:7" x14ac:dyDescent="0.3">
      <c r="A14" s="40">
        <v>45048</v>
      </c>
      <c r="B14" s="22" t="s">
        <v>135</v>
      </c>
      <c r="C14" s="17">
        <v>3169</v>
      </c>
      <c r="D14" s="18" t="s">
        <v>66</v>
      </c>
      <c r="E14" s="24" t="s">
        <v>1907</v>
      </c>
      <c r="F14" s="112"/>
      <c r="G14" s="46">
        <v>900</v>
      </c>
    </row>
    <row r="15" spans="1:7" x14ac:dyDescent="0.3">
      <c r="A15" s="40">
        <v>45048</v>
      </c>
      <c r="B15" s="21" t="s">
        <v>192</v>
      </c>
      <c r="C15" s="36">
        <v>259699</v>
      </c>
      <c r="D15" s="17" t="s">
        <v>100</v>
      </c>
      <c r="E15" s="30" t="s">
        <v>1908</v>
      </c>
      <c r="F15" s="112"/>
      <c r="G15" s="46">
        <v>6326.3</v>
      </c>
    </row>
    <row r="16" spans="1:7" x14ac:dyDescent="0.3">
      <c r="A16" s="40">
        <v>45048</v>
      </c>
      <c r="B16" s="22" t="s">
        <v>1909</v>
      </c>
      <c r="C16" s="17">
        <v>47301</v>
      </c>
      <c r="D16" s="17" t="s">
        <v>66</v>
      </c>
      <c r="E16" s="24" t="s">
        <v>1910</v>
      </c>
      <c r="F16" s="112"/>
      <c r="G16" s="46">
        <v>182.62</v>
      </c>
    </row>
    <row r="17" spans="1:7" x14ac:dyDescent="0.3">
      <c r="A17" s="40">
        <v>45048</v>
      </c>
      <c r="B17" s="22" t="s">
        <v>877</v>
      </c>
      <c r="C17" s="65">
        <v>3709</v>
      </c>
      <c r="D17" s="65" t="s">
        <v>82</v>
      </c>
      <c r="E17" s="24" t="s">
        <v>1904</v>
      </c>
      <c r="F17" s="112"/>
      <c r="G17" s="46">
        <v>4524.8</v>
      </c>
    </row>
    <row r="18" spans="1:7" x14ac:dyDescent="0.3">
      <c r="A18" s="40">
        <v>45048</v>
      </c>
      <c r="B18" s="22" t="s">
        <v>877</v>
      </c>
      <c r="C18" s="65">
        <v>3708</v>
      </c>
      <c r="D18" s="65" t="s">
        <v>66</v>
      </c>
      <c r="E18" s="24" t="s">
        <v>1911</v>
      </c>
      <c r="F18" s="112"/>
      <c r="G18" s="46">
        <v>994.74</v>
      </c>
    </row>
    <row r="19" spans="1:7" x14ac:dyDescent="0.3">
      <c r="A19" s="40">
        <v>45048</v>
      </c>
      <c r="B19" s="22" t="s">
        <v>1912</v>
      </c>
      <c r="C19" s="18">
        <v>449</v>
      </c>
      <c r="D19" s="18" t="s">
        <v>82</v>
      </c>
      <c r="E19" s="24" t="s">
        <v>1913</v>
      </c>
      <c r="F19" s="112"/>
      <c r="G19" s="46">
        <v>1966.5</v>
      </c>
    </row>
    <row r="20" spans="1:7" x14ac:dyDescent="0.3">
      <c r="A20" s="40">
        <v>45048</v>
      </c>
      <c r="B20" s="22" t="s">
        <v>196</v>
      </c>
      <c r="C20" s="18">
        <v>1586</v>
      </c>
      <c r="D20" s="18" t="s">
        <v>66</v>
      </c>
      <c r="E20" s="24" t="s">
        <v>1907</v>
      </c>
      <c r="F20" s="112"/>
      <c r="G20" s="46">
        <v>1830.1</v>
      </c>
    </row>
    <row r="21" spans="1:7" x14ac:dyDescent="0.3">
      <c r="A21" s="40">
        <v>45048</v>
      </c>
      <c r="B21" s="21" t="s">
        <v>426</v>
      </c>
      <c r="C21" s="18">
        <v>10918</v>
      </c>
      <c r="D21" s="18" t="s">
        <v>91</v>
      </c>
      <c r="E21" s="24" t="s">
        <v>1914</v>
      </c>
      <c r="F21" s="112"/>
      <c r="G21" s="46">
        <v>359.07</v>
      </c>
    </row>
    <row r="22" spans="1:7" x14ac:dyDescent="0.3">
      <c r="A22" s="40">
        <v>45048</v>
      </c>
      <c r="B22" s="22" t="s">
        <v>138</v>
      </c>
      <c r="C22" s="18">
        <v>501</v>
      </c>
      <c r="D22" s="18" t="s">
        <v>78</v>
      </c>
      <c r="E22" s="24" t="s">
        <v>1915</v>
      </c>
      <c r="F22" s="112"/>
      <c r="G22" s="46">
        <v>790</v>
      </c>
    </row>
    <row r="23" spans="1:7" x14ac:dyDescent="0.3">
      <c r="A23" s="40">
        <v>45048</v>
      </c>
      <c r="B23" s="21" t="s">
        <v>1752</v>
      </c>
      <c r="C23" s="17">
        <v>6625107</v>
      </c>
      <c r="D23" s="17" t="s">
        <v>68</v>
      </c>
      <c r="E23" s="24" t="s">
        <v>1916</v>
      </c>
      <c r="F23" s="112"/>
      <c r="G23" s="46">
        <v>4772.5</v>
      </c>
    </row>
    <row r="24" spans="1:7" x14ac:dyDescent="0.3">
      <c r="A24" s="43">
        <v>45048</v>
      </c>
      <c r="B24" s="22" t="s">
        <v>1912</v>
      </c>
      <c r="C24" s="17">
        <v>450</v>
      </c>
      <c r="D24" s="17" t="s">
        <v>82</v>
      </c>
      <c r="E24" s="24" t="s">
        <v>755</v>
      </c>
      <c r="F24" s="112"/>
      <c r="G24" s="46">
        <v>5450</v>
      </c>
    </row>
    <row r="25" spans="1:7" x14ac:dyDescent="0.3">
      <c r="A25" s="43">
        <v>45048</v>
      </c>
      <c r="B25" s="22" t="s">
        <v>196</v>
      </c>
      <c r="C25" s="18">
        <v>1585</v>
      </c>
      <c r="D25" s="18" t="s">
        <v>66</v>
      </c>
      <c r="E25" s="24" t="s">
        <v>1907</v>
      </c>
      <c r="F25" s="112"/>
      <c r="G25" s="46">
        <v>18112.599999999999</v>
      </c>
    </row>
    <row r="26" spans="1:7" x14ac:dyDescent="0.3">
      <c r="A26" s="43">
        <v>45048</v>
      </c>
      <c r="B26" s="22" t="s">
        <v>107</v>
      </c>
      <c r="C26" s="38">
        <v>39</v>
      </c>
      <c r="D26" s="18" t="s">
        <v>78</v>
      </c>
      <c r="E26" s="24" t="s">
        <v>1917</v>
      </c>
      <c r="F26" s="112"/>
      <c r="G26" s="48">
        <v>21375.17</v>
      </c>
    </row>
    <row r="27" spans="1:7" x14ac:dyDescent="0.3">
      <c r="A27" s="43">
        <v>45048</v>
      </c>
      <c r="B27" s="22" t="s">
        <v>107</v>
      </c>
      <c r="C27" s="17">
        <v>5037</v>
      </c>
      <c r="D27" s="17" t="s">
        <v>82</v>
      </c>
      <c r="E27" s="24" t="s">
        <v>755</v>
      </c>
      <c r="F27" s="112"/>
      <c r="G27" s="113">
        <v>24693.5</v>
      </c>
    </row>
    <row r="28" spans="1:7" x14ac:dyDescent="0.3">
      <c r="A28" s="43">
        <v>45048</v>
      </c>
      <c r="B28" s="22" t="s">
        <v>107</v>
      </c>
      <c r="C28" s="17">
        <v>5036</v>
      </c>
      <c r="D28" s="17" t="s">
        <v>82</v>
      </c>
      <c r="E28" s="24" t="s">
        <v>755</v>
      </c>
      <c r="F28" s="112"/>
      <c r="G28" s="113">
        <v>11873.3</v>
      </c>
    </row>
    <row r="29" spans="1:7" x14ac:dyDescent="0.3">
      <c r="A29" s="43">
        <v>45048</v>
      </c>
      <c r="B29" s="22" t="s">
        <v>107</v>
      </c>
      <c r="C29" s="38">
        <v>5027</v>
      </c>
      <c r="D29" s="18" t="s">
        <v>82</v>
      </c>
      <c r="E29" s="24" t="s">
        <v>1918</v>
      </c>
      <c r="F29" s="112"/>
      <c r="G29" s="113">
        <v>4500</v>
      </c>
    </row>
    <row r="30" spans="1:7" x14ac:dyDescent="0.3">
      <c r="A30" s="43">
        <v>45048</v>
      </c>
      <c r="B30" s="22" t="s">
        <v>107</v>
      </c>
      <c r="C30" s="17">
        <v>5026</v>
      </c>
      <c r="D30" s="17" t="s">
        <v>82</v>
      </c>
      <c r="E30" s="24" t="s">
        <v>755</v>
      </c>
      <c r="F30" s="112"/>
      <c r="G30" s="113">
        <v>4753.5</v>
      </c>
    </row>
    <row r="31" spans="1:7" x14ac:dyDescent="0.3">
      <c r="A31" s="43">
        <v>45048</v>
      </c>
      <c r="B31" s="22" t="s">
        <v>107</v>
      </c>
      <c r="C31" s="17">
        <v>5041</v>
      </c>
      <c r="D31" s="17" t="s">
        <v>66</v>
      </c>
      <c r="E31" s="24" t="s">
        <v>1910</v>
      </c>
      <c r="F31" s="112"/>
      <c r="G31" s="113">
        <v>508.26</v>
      </c>
    </row>
    <row r="32" spans="1:7" x14ac:dyDescent="0.3">
      <c r="A32" s="43">
        <v>45048</v>
      </c>
      <c r="B32" s="22" t="s">
        <v>107</v>
      </c>
      <c r="C32" s="17">
        <v>5040</v>
      </c>
      <c r="D32" s="17" t="s">
        <v>66</v>
      </c>
      <c r="E32" s="24" t="s">
        <v>1919</v>
      </c>
      <c r="F32" s="112"/>
      <c r="G32" s="113">
        <v>22361.599999999999</v>
      </c>
    </row>
    <row r="33" spans="1:7" x14ac:dyDescent="0.3">
      <c r="A33" s="43">
        <v>45048</v>
      </c>
      <c r="B33" s="22" t="s">
        <v>107</v>
      </c>
      <c r="C33" s="38">
        <v>5053</v>
      </c>
      <c r="D33" s="18" t="s">
        <v>66</v>
      </c>
      <c r="E33" s="24" t="s">
        <v>1920</v>
      </c>
      <c r="F33" s="112"/>
      <c r="G33" s="113">
        <v>10448.6</v>
      </c>
    </row>
    <row r="34" spans="1:7" x14ac:dyDescent="0.3">
      <c r="A34" s="43">
        <v>45048</v>
      </c>
      <c r="B34" s="22" t="s">
        <v>107</v>
      </c>
      <c r="C34" s="38">
        <v>5054</v>
      </c>
      <c r="D34" s="18" t="s">
        <v>66</v>
      </c>
      <c r="E34" s="24" t="s">
        <v>1920</v>
      </c>
      <c r="F34" s="112"/>
      <c r="G34" s="113">
        <v>90</v>
      </c>
    </row>
    <row r="35" spans="1:7" x14ac:dyDescent="0.3">
      <c r="A35" s="43">
        <v>45048</v>
      </c>
      <c r="B35" s="22" t="s">
        <v>107</v>
      </c>
      <c r="C35" s="38">
        <v>5042</v>
      </c>
      <c r="D35" s="18" t="s">
        <v>66</v>
      </c>
      <c r="E35" s="24" t="s">
        <v>1920</v>
      </c>
      <c r="F35" s="112"/>
      <c r="G35" s="113">
        <v>6787.99</v>
      </c>
    </row>
    <row r="36" spans="1:7" x14ac:dyDescent="0.3">
      <c r="A36" s="43">
        <v>45048</v>
      </c>
      <c r="B36" s="22" t="s">
        <v>107</v>
      </c>
      <c r="C36" s="38">
        <v>5035</v>
      </c>
      <c r="D36" s="18" t="s">
        <v>91</v>
      </c>
      <c r="E36" s="24" t="s">
        <v>1919</v>
      </c>
      <c r="F36" s="112"/>
      <c r="G36" s="113">
        <v>7285.54</v>
      </c>
    </row>
    <row r="37" spans="1:7" x14ac:dyDescent="0.3">
      <c r="A37" s="43">
        <v>45048</v>
      </c>
      <c r="B37" s="22" t="s">
        <v>107</v>
      </c>
      <c r="C37" s="38">
        <v>5067</v>
      </c>
      <c r="D37" s="18" t="s">
        <v>91</v>
      </c>
      <c r="E37" s="24" t="s">
        <v>1919</v>
      </c>
      <c r="F37" s="112"/>
      <c r="G37" s="113">
        <v>9918.5</v>
      </c>
    </row>
    <row r="38" spans="1:7" x14ac:dyDescent="0.3">
      <c r="A38" s="43">
        <v>45048</v>
      </c>
      <c r="B38" s="22" t="s">
        <v>107</v>
      </c>
      <c r="C38" s="38">
        <v>5070</v>
      </c>
      <c r="D38" s="18" t="s">
        <v>91</v>
      </c>
      <c r="E38" s="24" t="s">
        <v>1919</v>
      </c>
      <c r="F38" s="112"/>
      <c r="G38" s="113">
        <v>627.29999999999995</v>
      </c>
    </row>
    <row r="39" spans="1:7" x14ac:dyDescent="0.3">
      <c r="A39" s="43">
        <v>45048</v>
      </c>
      <c r="B39" s="22" t="s">
        <v>107</v>
      </c>
      <c r="C39" s="38">
        <v>5071</v>
      </c>
      <c r="D39" s="18" t="s">
        <v>91</v>
      </c>
      <c r="E39" s="24" t="s">
        <v>1919</v>
      </c>
      <c r="F39" s="112"/>
      <c r="G39" s="113">
        <v>1476</v>
      </c>
    </row>
    <row r="40" spans="1:7" x14ac:dyDescent="0.3">
      <c r="A40" s="43">
        <v>45048</v>
      </c>
      <c r="B40" s="22" t="s">
        <v>107</v>
      </c>
      <c r="C40" s="38">
        <v>5069</v>
      </c>
      <c r="D40" s="18" t="s">
        <v>91</v>
      </c>
      <c r="E40" s="24" t="s">
        <v>1919</v>
      </c>
      <c r="F40" s="112"/>
      <c r="G40" s="113">
        <v>1232</v>
      </c>
    </row>
    <row r="41" spans="1:7" x14ac:dyDescent="0.3">
      <c r="A41" s="43">
        <v>45048</v>
      </c>
      <c r="B41" s="22" t="s">
        <v>135</v>
      </c>
      <c r="C41" s="17">
        <v>3178</v>
      </c>
      <c r="D41" s="18" t="s">
        <v>66</v>
      </c>
      <c r="E41" s="24" t="s">
        <v>1907</v>
      </c>
      <c r="F41" s="112"/>
      <c r="G41" s="48">
        <v>1001.14</v>
      </c>
    </row>
    <row r="42" spans="1:7" x14ac:dyDescent="0.3">
      <c r="A42" s="43">
        <v>45048</v>
      </c>
      <c r="B42" s="22" t="s">
        <v>135</v>
      </c>
      <c r="C42" s="17">
        <v>3179</v>
      </c>
      <c r="D42" s="17" t="s">
        <v>66</v>
      </c>
      <c r="E42" s="24" t="s">
        <v>1910</v>
      </c>
      <c r="F42" s="112"/>
      <c r="G42" s="48">
        <v>4163.3</v>
      </c>
    </row>
    <row r="43" spans="1:7" x14ac:dyDescent="0.3">
      <c r="A43" s="43">
        <v>45048</v>
      </c>
      <c r="B43" s="22" t="s">
        <v>135</v>
      </c>
      <c r="C43" s="17">
        <v>3177</v>
      </c>
      <c r="D43" s="17" t="s">
        <v>82</v>
      </c>
      <c r="E43" s="24" t="s">
        <v>755</v>
      </c>
      <c r="F43" s="112"/>
      <c r="G43" s="48">
        <v>2142.4</v>
      </c>
    </row>
    <row r="44" spans="1:7" x14ac:dyDescent="0.3">
      <c r="A44" s="43">
        <v>45048</v>
      </c>
      <c r="B44" s="21" t="s">
        <v>716</v>
      </c>
      <c r="C44" s="18" t="s">
        <v>381</v>
      </c>
      <c r="D44" s="17" t="s">
        <v>76</v>
      </c>
      <c r="E44" s="24" t="s">
        <v>1921</v>
      </c>
      <c r="F44" s="112"/>
      <c r="G44" s="48">
        <v>6298.17</v>
      </c>
    </row>
    <row r="45" spans="1:7" x14ac:dyDescent="0.3">
      <c r="A45" s="43">
        <v>45048</v>
      </c>
      <c r="B45" s="22" t="s">
        <v>1391</v>
      </c>
      <c r="C45" s="18">
        <v>11791</v>
      </c>
      <c r="D45" s="65" t="s">
        <v>66</v>
      </c>
      <c r="E45" s="24" t="s">
        <v>1922</v>
      </c>
      <c r="F45" s="112"/>
      <c r="G45" s="48">
        <v>322.64999999999998</v>
      </c>
    </row>
    <row r="46" spans="1:7" x14ac:dyDescent="0.3">
      <c r="A46" s="43">
        <v>45048</v>
      </c>
      <c r="B46" s="21" t="s">
        <v>395</v>
      </c>
      <c r="C46" s="36" t="s">
        <v>1923</v>
      </c>
      <c r="D46" s="17" t="s">
        <v>391</v>
      </c>
      <c r="E46" s="30" t="s">
        <v>1924</v>
      </c>
      <c r="F46" s="112"/>
      <c r="G46" s="48">
        <v>284000</v>
      </c>
    </row>
    <row r="47" spans="1:7" x14ac:dyDescent="0.3">
      <c r="A47" s="42">
        <v>45048</v>
      </c>
      <c r="B47" s="22" t="s">
        <v>103</v>
      </c>
      <c r="C47" s="18" t="s">
        <v>377</v>
      </c>
      <c r="D47" s="18" t="s">
        <v>65</v>
      </c>
      <c r="E47" s="24" t="s">
        <v>217</v>
      </c>
      <c r="F47" s="58"/>
      <c r="G47" s="51">
        <v>28.99</v>
      </c>
    </row>
    <row r="48" spans="1:7" x14ac:dyDescent="0.3">
      <c r="A48" s="43">
        <v>45048</v>
      </c>
      <c r="B48" s="21" t="s">
        <v>869</v>
      </c>
      <c r="C48" s="36">
        <v>2000689588785</v>
      </c>
      <c r="D48" s="17" t="s">
        <v>72</v>
      </c>
      <c r="E48" s="30" t="s">
        <v>1925</v>
      </c>
      <c r="F48" s="112"/>
      <c r="G48" s="48">
        <v>398.49</v>
      </c>
    </row>
    <row r="49" spans="1:7" x14ac:dyDescent="0.3">
      <c r="A49" s="40">
        <v>45049</v>
      </c>
      <c r="B49" s="21" t="s">
        <v>103</v>
      </c>
      <c r="C49" s="17" t="s">
        <v>377</v>
      </c>
      <c r="D49" s="17" t="s">
        <v>62</v>
      </c>
      <c r="E49" s="30" t="s">
        <v>204</v>
      </c>
      <c r="F49" s="44">
        <v>45299.5</v>
      </c>
      <c r="G49" s="48"/>
    </row>
    <row r="50" spans="1:7" x14ac:dyDescent="0.3">
      <c r="A50" s="40">
        <v>45049</v>
      </c>
      <c r="B50" s="21" t="s">
        <v>103</v>
      </c>
      <c r="C50" s="17" t="s">
        <v>377</v>
      </c>
      <c r="D50" s="17" t="s">
        <v>629</v>
      </c>
      <c r="E50" s="30" t="s">
        <v>1926</v>
      </c>
      <c r="F50" s="44">
        <v>1190336.82</v>
      </c>
      <c r="G50" s="48"/>
    </row>
    <row r="51" spans="1:7" x14ac:dyDescent="0.3">
      <c r="A51" s="41">
        <v>45049</v>
      </c>
      <c r="B51" s="23" t="s">
        <v>108</v>
      </c>
      <c r="C51" s="36" t="s">
        <v>416</v>
      </c>
      <c r="D51" s="17" t="s">
        <v>67</v>
      </c>
      <c r="E51" s="30" t="s">
        <v>1927</v>
      </c>
      <c r="F51" s="59"/>
      <c r="G51" s="51">
        <v>298765.95</v>
      </c>
    </row>
    <row r="52" spans="1:7" x14ac:dyDescent="0.3">
      <c r="A52" s="41">
        <v>45049</v>
      </c>
      <c r="B52" s="22" t="s">
        <v>135</v>
      </c>
      <c r="C52" s="17">
        <v>3180</v>
      </c>
      <c r="D52" s="17" t="s">
        <v>66</v>
      </c>
      <c r="E52" s="24" t="s">
        <v>1907</v>
      </c>
      <c r="F52" s="59"/>
      <c r="G52" s="51">
        <v>5424</v>
      </c>
    </row>
    <row r="53" spans="1:7" x14ac:dyDescent="0.3">
      <c r="A53" s="41">
        <v>45049</v>
      </c>
      <c r="B53" s="22" t="s">
        <v>135</v>
      </c>
      <c r="C53" s="17">
        <v>3181</v>
      </c>
      <c r="D53" s="17" t="s">
        <v>66</v>
      </c>
      <c r="E53" s="24" t="s">
        <v>1907</v>
      </c>
      <c r="F53" s="59"/>
      <c r="G53" s="51">
        <v>4166</v>
      </c>
    </row>
    <row r="54" spans="1:7" x14ac:dyDescent="0.3">
      <c r="A54" s="41">
        <v>45049</v>
      </c>
      <c r="B54" s="22" t="s">
        <v>110</v>
      </c>
      <c r="C54" s="17">
        <v>427443</v>
      </c>
      <c r="D54" s="17" t="s">
        <v>83</v>
      </c>
      <c r="E54" s="24" t="s">
        <v>1898</v>
      </c>
      <c r="F54" s="59"/>
      <c r="G54" s="51">
        <v>100.84</v>
      </c>
    </row>
    <row r="55" spans="1:7" x14ac:dyDescent="0.3">
      <c r="A55" s="42">
        <v>45049</v>
      </c>
      <c r="B55" s="22" t="s">
        <v>103</v>
      </c>
      <c r="C55" s="18" t="s">
        <v>377</v>
      </c>
      <c r="D55" s="18" t="s">
        <v>65</v>
      </c>
      <c r="E55" s="24" t="s">
        <v>208</v>
      </c>
      <c r="F55" s="58"/>
      <c r="G55" s="51">
        <v>396.97</v>
      </c>
    </row>
    <row r="56" spans="1:7" x14ac:dyDescent="0.3">
      <c r="A56" s="41">
        <v>45049</v>
      </c>
      <c r="B56" s="21" t="s">
        <v>196</v>
      </c>
      <c r="C56" s="17">
        <v>1595</v>
      </c>
      <c r="D56" s="17" t="s">
        <v>66</v>
      </c>
      <c r="E56" s="24" t="s">
        <v>1907</v>
      </c>
      <c r="F56" s="59"/>
      <c r="G56" s="51">
        <v>14785.86</v>
      </c>
    </row>
    <row r="57" spans="1:7" x14ac:dyDescent="0.3">
      <c r="A57" s="41">
        <v>45049</v>
      </c>
      <c r="B57" s="22" t="s">
        <v>1928</v>
      </c>
      <c r="C57" s="18">
        <v>231</v>
      </c>
      <c r="D57" s="18" t="s">
        <v>82</v>
      </c>
      <c r="E57" s="24" t="s">
        <v>1918</v>
      </c>
      <c r="F57" s="59"/>
      <c r="G57" s="51">
        <v>2607.4</v>
      </c>
    </row>
    <row r="58" spans="1:7" x14ac:dyDescent="0.3">
      <c r="A58" s="41">
        <v>45049</v>
      </c>
      <c r="B58" s="22" t="s">
        <v>107</v>
      </c>
      <c r="C58" s="38">
        <v>5068</v>
      </c>
      <c r="D58" s="17" t="s">
        <v>82</v>
      </c>
      <c r="E58" s="24" t="s">
        <v>755</v>
      </c>
      <c r="F58" s="59"/>
      <c r="G58" s="51">
        <v>2397.5</v>
      </c>
    </row>
    <row r="59" spans="1:7" x14ac:dyDescent="0.3">
      <c r="A59" s="41">
        <v>45049</v>
      </c>
      <c r="B59" s="23" t="s">
        <v>108</v>
      </c>
      <c r="C59" s="36" t="s">
        <v>416</v>
      </c>
      <c r="D59" s="17" t="s">
        <v>67</v>
      </c>
      <c r="E59" s="30" t="s">
        <v>1927</v>
      </c>
      <c r="F59" s="59"/>
      <c r="G59" s="51">
        <v>906985.11</v>
      </c>
    </row>
    <row r="60" spans="1:7" x14ac:dyDescent="0.3">
      <c r="A60" s="42">
        <v>45049</v>
      </c>
      <c r="B60" s="22" t="s">
        <v>103</v>
      </c>
      <c r="C60" s="18" t="s">
        <v>377</v>
      </c>
      <c r="D60" s="18" t="s">
        <v>65</v>
      </c>
      <c r="E60" s="24" t="s">
        <v>217</v>
      </c>
      <c r="F60" s="58"/>
      <c r="G60" s="51">
        <v>6.6899999999999995</v>
      </c>
    </row>
    <row r="61" spans="1:7" x14ac:dyDescent="0.3">
      <c r="A61" s="40">
        <v>45050</v>
      </c>
      <c r="B61" s="21" t="s">
        <v>103</v>
      </c>
      <c r="C61" s="17" t="s">
        <v>377</v>
      </c>
      <c r="D61" s="17" t="s">
        <v>62</v>
      </c>
      <c r="E61" s="30" t="s">
        <v>204</v>
      </c>
      <c r="F61" s="44">
        <v>10437.719999999999</v>
      </c>
      <c r="G61" s="51"/>
    </row>
    <row r="62" spans="1:7" x14ac:dyDescent="0.3">
      <c r="A62" s="42">
        <v>45050</v>
      </c>
      <c r="B62" s="22" t="s">
        <v>189</v>
      </c>
      <c r="C62" s="17">
        <v>20900</v>
      </c>
      <c r="D62" s="17" t="s">
        <v>66</v>
      </c>
      <c r="E62" s="24" t="s">
        <v>1907</v>
      </c>
      <c r="F62" s="58"/>
      <c r="G62" s="51">
        <v>452.79</v>
      </c>
    </row>
    <row r="63" spans="1:7" x14ac:dyDescent="0.3">
      <c r="A63" s="42">
        <v>45050</v>
      </c>
      <c r="B63" s="21" t="s">
        <v>192</v>
      </c>
      <c r="C63" s="36">
        <v>260331</v>
      </c>
      <c r="D63" s="17" t="s">
        <v>100</v>
      </c>
      <c r="E63" s="30" t="s">
        <v>1929</v>
      </c>
      <c r="F63" s="58"/>
      <c r="G63" s="51">
        <v>4744.7299999999996</v>
      </c>
    </row>
    <row r="64" spans="1:7" x14ac:dyDescent="0.3">
      <c r="A64" s="42">
        <v>45050</v>
      </c>
      <c r="B64" s="21" t="s">
        <v>166</v>
      </c>
      <c r="C64" s="18">
        <v>1752</v>
      </c>
      <c r="D64" s="18" t="s">
        <v>81</v>
      </c>
      <c r="E64" s="24" t="s">
        <v>1930</v>
      </c>
      <c r="F64" s="58"/>
      <c r="G64" s="51">
        <v>1016</v>
      </c>
    </row>
    <row r="65" spans="1:7" x14ac:dyDescent="0.3">
      <c r="A65" s="42">
        <v>45050</v>
      </c>
      <c r="B65" s="22" t="s">
        <v>135</v>
      </c>
      <c r="C65" s="17">
        <v>3186</v>
      </c>
      <c r="D65" s="17" t="s">
        <v>82</v>
      </c>
      <c r="E65" s="24" t="s">
        <v>755</v>
      </c>
      <c r="F65" s="58"/>
      <c r="G65" s="51">
        <v>242.6</v>
      </c>
    </row>
    <row r="66" spans="1:7" x14ac:dyDescent="0.3">
      <c r="A66" s="42">
        <v>45050</v>
      </c>
      <c r="B66" s="22" t="s">
        <v>135</v>
      </c>
      <c r="C66" s="17">
        <v>3188</v>
      </c>
      <c r="D66" s="17" t="s">
        <v>82</v>
      </c>
      <c r="E66" s="24" t="s">
        <v>755</v>
      </c>
      <c r="F66" s="58"/>
      <c r="G66" s="51">
        <v>1351.8</v>
      </c>
    </row>
    <row r="67" spans="1:7" x14ac:dyDescent="0.3">
      <c r="A67" s="42">
        <v>45050</v>
      </c>
      <c r="B67" s="23" t="s">
        <v>108</v>
      </c>
      <c r="C67" s="36" t="s">
        <v>416</v>
      </c>
      <c r="D67" s="17" t="s">
        <v>67</v>
      </c>
      <c r="E67" s="34" t="s">
        <v>1931</v>
      </c>
      <c r="F67" s="58"/>
      <c r="G67" s="51">
        <v>467.98</v>
      </c>
    </row>
    <row r="68" spans="1:7" x14ac:dyDescent="0.3">
      <c r="A68" s="42">
        <v>45050</v>
      </c>
      <c r="B68" s="23" t="s">
        <v>108</v>
      </c>
      <c r="C68" s="36" t="s">
        <v>416</v>
      </c>
      <c r="D68" s="17" t="s">
        <v>67</v>
      </c>
      <c r="E68" s="34" t="s">
        <v>1932</v>
      </c>
      <c r="F68" s="58"/>
      <c r="G68" s="51">
        <v>311.33999999999997</v>
      </c>
    </row>
    <row r="69" spans="1:7" x14ac:dyDescent="0.3">
      <c r="A69" s="40">
        <v>45050</v>
      </c>
      <c r="B69" s="23" t="s">
        <v>108</v>
      </c>
      <c r="C69" s="36" t="s">
        <v>416</v>
      </c>
      <c r="D69" s="17" t="s">
        <v>67</v>
      </c>
      <c r="E69" s="34" t="s">
        <v>1933</v>
      </c>
      <c r="F69" s="112"/>
      <c r="G69" s="51">
        <v>502.77</v>
      </c>
    </row>
    <row r="70" spans="1:7" x14ac:dyDescent="0.3">
      <c r="A70" s="42">
        <v>45050</v>
      </c>
      <c r="B70" s="23" t="s">
        <v>108</v>
      </c>
      <c r="C70" s="36" t="s">
        <v>416</v>
      </c>
      <c r="D70" s="17" t="s">
        <v>67</v>
      </c>
      <c r="E70" s="34" t="s">
        <v>1934</v>
      </c>
      <c r="F70" s="58"/>
      <c r="G70" s="51">
        <v>467.96</v>
      </c>
    </row>
    <row r="71" spans="1:7" x14ac:dyDescent="0.3">
      <c r="A71" s="42">
        <v>45050</v>
      </c>
      <c r="B71" s="23" t="s">
        <v>108</v>
      </c>
      <c r="C71" s="36" t="s">
        <v>416</v>
      </c>
      <c r="D71" s="17" t="s">
        <v>67</v>
      </c>
      <c r="E71" s="34" t="s">
        <v>1935</v>
      </c>
      <c r="F71" s="58"/>
      <c r="G71" s="51">
        <v>572.79999999999995</v>
      </c>
    </row>
    <row r="72" spans="1:7" x14ac:dyDescent="0.3">
      <c r="A72" s="42">
        <v>45050</v>
      </c>
      <c r="B72" s="21" t="s">
        <v>106</v>
      </c>
      <c r="C72" s="36">
        <v>12937203</v>
      </c>
      <c r="D72" s="17" t="s">
        <v>64</v>
      </c>
      <c r="E72" s="30" t="s">
        <v>1936</v>
      </c>
      <c r="F72" s="58"/>
      <c r="G72" s="51">
        <v>295.8</v>
      </c>
    </row>
    <row r="73" spans="1:7" x14ac:dyDescent="0.3">
      <c r="A73" s="42">
        <v>45050</v>
      </c>
      <c r="B73" s="22" t="s">
        <v>103</v>
      </c>
      <c r="C73" s="18" t="s">
        <v>377</v>
      </c>
      <c r="D73" s="18" t="s">
        <v>65</v>
      </c>
      <c r="E73" s="24" t="s">
        <v>217</v>
      </c>
      <c r="F73" s="58"/>
      <c r="G73" s="51">
        <v>11.15</v>
      </c>
    </row>
    <row r="74" spans="1:7" x14ac:dyDescent="0.3">
      <c r="A74" s="40">
        <v>45051</v>
      </c>
      <c r="B74" s="21" t="s">
        <v>103</v>
      </c>
      <c r="C74" s="17" t="s">
        <v>377</v>
      </c>
      <c r="D74" s="17" t="s">
        <v>62</v>
      </c>
      <c r="E74" s="30" t="s">
        <v>204</v>
      </c>
      <c r="F74" s="44">
        <v>282230.53000000003</v>
      </c>
      <c r="G74" s="51"/>
    </row>
    <row r="75" spans="1:7" x14ac:dyDescent="0.3">
      <c r="A75" s="40">
        <v>45051</v>
      </c>
      <c r="B75" s="21" t="s">
        <v>103</v>
      </c>
      <c r="C75" s="17" t="s">
        <v>377</v>
      </c>
      <c r="D75" s="17" t="s">
        <v>629</v>
      </c>
      <c r="E75" s="30" t="s">
        <v>890</v>
      </c>
      <c r="F75" s="44">
        <f>2918.41-662.25</f>
        <v>2256.16</v>
      </c>
      <c r="G75" s="51"/>
    </row>
    <row r="76" spans="1:7" x14ac:dyDescent="0.3">
      <c r="A76" s="40">
        <v>45051</v>
      </c>
      <c r="B76" s="21" t="s">
        <v>103</v>
      </c>
      <c r="C76" s="17" t="s">
        <v>377</v>
      </c>
      <c r="D76" s="17" t="s">
        <v>629</v>
      </c>
      <c r="E76" s="30" t="s">
        <v>1937</v>
      </c>
      <c r="F76" s="44">
        <v>662.25</v>
      </c>
      <c r="G76" s="51"/>
    </row>
    <row r="77" spans="1:7" x14ac:dyDescent="0.3">
      <c r="A77" s="42">
        <v>45051</v>
      </c>
      <c r="B77" s="22" t="s">
        <v>110</v>
      </c>
      <c r="C77" s="17">
        <v>427652</v>
      </c>
      <c r="D77" s="17" t="s">
        <v>83</v>
      </c>
      <c r="E77" s="24" t="s">
        <v>1898</v>
      </c>
      <c r="F77" s="58"/>
      <c r="G77" s="51">
        <v>63.72</v>
      </c>
    </row>
    <row r="78" spans="1:7" x14ac:dyDescent="0.3">
      <c r="A78" s="42">
        <v>45051</v>
      </c>
      <c r="B78" s="22" t="s">
        <v>1272</v>
      </c>
      <c r="C78" s="17">
        <v>7344</v>
      </c>
      <c r="D78" s="17" t="s">
        <v>66</v>
      </c>
      <c r="E78" s="24" t="s">
        <v>1938</v>
      </c>
      <c r="F78" s="58"/>
      <c r="G78" s="51">
        <v>330.72</v>
      </c>
    </row>
    <row r="79" spans="1:7" x14ac:dyDescent="0.3">
      <c r="A79" s="42">
        <v>45051</v>
      </c>
      <c r="B79" s="21" t="s">
        <v>127</v>
      </c>
      <c r="C79" s="36" t="s">
        <v>383</v>
      </c>
      <c r="D79" s="17" t="s">
        <v>79</v>
      </c>
      <c r="E79" s="30" t="s">
        <v>1939</v>
      </c>
      <c r="F79" s="58"/>
      <c r="G79" s="51">
        <v>215.61</v>
      </c>
    </row>
    <row r="80" spans="1:7" x14ac:dyDescent="0.3">
      <c r="A80" s="42">
        <v>45051</v>
      </c>
      <c r="B80" s="21" t="s">
        <v>127</v>
      </c>
      <c r="C80" s="36" t="s">
        <v>383</v>
      </c>
      <c r="D80" s="17" t="s">
        <v>79</v>
      </c>
      <c r="E80" s="30" t="s">
        <v>1940</v>
      </c>
      <c r="F80" s="58"/>
      <c r="G80" s="51">
        <v>123412.66</v>
      </c>
    </row>
    <row r="81" spans="1:7" x14ac:dyDescent="0.3">
      <c r="A81" s="42">
        <v>45051</v>
      </c>
      <c r="B81" s="21" t="s">
        <v>129</v>
      </c>
      <c r="C81" s="36">
        <v>1187</v>
      </c>
      <c r="D81" s="17" t="s">
        <v>686</v>
      </c>
      <c r="E81" s="30" t="s">
        <v>1941</v>
      </c>
      <c r="F81" s="58"/>
      <c r="G81" s="51">
        <v>59000</v>
      </c>
    </row>
    <row r="82" spans="1:7" x14ac:dyDescent="0.3">
      <c r="A82" s="42">
        <v>45051</v>
      </c>
      <c r="B82" s="21" t="s">
        <v>111</v>
      </c>
      <c r="C82" s="36">
        <v>163</v>
      </c>
      <c r="D82" s="17" t="s">
        <v>70</v>
      </c>
      <c r="E82" s="30" t="s">
        <v>1942</v>
      </c>
      <c r="F82" s="58"/>
      <c r="G82" s="51">
        <v>11500</v>
      </c>
    </row>
    <row r="83" spans="1:7" x14ac:dyDescent="0.3">
      <c r="A83" s="42">
        <v>45051</v>
      </c>
      <c r="B83" s="21" t="s">
        <v>111</v>
      </c>
      <c r="C83" s="36">
        <v>165</v>
      </c>
      <c r="D83" s="17" t="s">
        <v>70</v>
      </c>
      <c r="E83" s="30" t="s">
        <v>1943</v>
      </c>
      <c r="F83" s="58"/>
      <c r="G83" s="51">
        <v>5950</v>
      </c>
    </row>
    <row r="84" spans="1:7" x14ac:dyDescent="0.3">
      <c r="A84" s="42">
        <v>45051</v>
      </c>
      <c r="B84" s="21" t="s">
        <v>111</v>
      </c>
      <c r="C84" s="36">
        <v>164</v>
      </c>
      <c r="D84" s="17" t="s">
        <v>70</v>
      </c>
      <c r="E84" s="30" t="s">
        <v>1944</v>
      </c>
      <c r="F84" s="58"/>
      <c r="G84" s="51">
        <v>270</v>
      </c>
    </row>
    <row r="85" spans="1:7" x14ac:dyDescent="0.3">
      <c r="A85" s="42">
        <v>45051</v>
      </c>
      <c r="B85" s="23" t="s">
        <v>157</v>
      </c>
      <c r="C85" s="36" t="s">
        <v>903</v>
      </c>
      <c r="D85" s="17" t="s">
        <v>85</v>
      </c>
      <c r="E85" s="34" t="s">
        <v>1945</v>
      </c>
      <c r="F85" s="58"/>
      <c r="G85" s="51">
        <v>2256.16</v>
      </c>
    </row>
    <row r="86" spans="1:7" x14ac:dyDescent="0.3">
      <c r="A86" s="42">
        <v>45051</v>
      </c>
      <c r="B86" s="21" t="s">
        <v>120</v>
      </c>
      <c r="C86" s="36">
        <v>83</v>
      </c>
      <c r="D86" s="17" t="s">
        <v>74</v>
      </c>
      <c r="E86" s="30" t="s">
        <v>1946</v>
      </c>
      <c r="F86" s="58"/>
      <c r="G86" s="51">
        <v>11663.03</v>
      </c>
    </row>
    <row r="87" spans="1:7" x14ac:dyDescent="0.3">
      <c r="A87" s="42">
        <v>45051</v>
      </c>
      <c r="B87" s="21" t="s">
        <v>116</v>
      </c>
      <c r="C87" s="36">
        <v>85</v>
      </c>
      <c r="D87" s="17" t="s">
        <v>74</v>
      </c>
      <c r="E87" s="30" t="s">
        <v>1947</v>
      </c>
      <c r="F87" s="58"/>
      <c r="G87" s="51">
        <v>5000</v>
      </c>
    </row>
    <row r="88" spans="1:7" x14ac:dyDescent="0.3">
      <c r="A88" s="42">
        <v>45051</v>
      </c>
      <c r="B88" s="21" t="s">
        <v>121</v>
      </c>
      <c r="C88" s="36">
        <v>65</v>
      </c>
      <c r="D88" s="17" t="s">
        <v>74</v>
      </c>
      <c r="E88" s="30" t="s">
        <v>1948</v>
      </c>
      <c r="F88" s="58"/>
      <c r="G88" s="51">
        <v>25000</v>
      </c>
    </row>
    <row r="89" spans="1:7" x14ac:dyDescent="0.3">
      <c r="A89" s="42">
        <v>45051</v>
      </c>
      <c r="B89" s="21" t="s">
        <v>107</v>
      </c>
      <c r="C89" s="36">
        <v>5089</v>
      </c>
      <c r="D89" s="17" t="s">
        <v>66</v>
      </c>
      <c r="E89" s="30" t="s">
        <v>1920</v>
      </c>
      <c r="F89" s="58"/>
      <c r="G89" s="51">
        <v>6289.2</v>
      </c>
    </row>
    <row r="90" spans="1:7" x14ac:dyDescent="0.3">
      <c r="A90" s="42">
        <v>45051</v>
      </c>
      <c r="B90" s="21" t="s">
        <v>117</v>
      </c>
      <c r="C90" s="36">
        <v>314</v>
      </c>
      <c r="D90" s="17" t="s">
        <v>74</v>
      </c>
      <c r="E90" s="30" t="s">
        <v>1949</v>
      </c>
      <c r="F90" s="58"/>
      <c r="G90" s="51">
        <v>8500</v>
      </c>
    </row>
    <row r="91" spans="1:7" x14ac:dyDescent="0.3">
      <c r="A91" s="42">
        <v>45051</v>
      </c>
      <c r="B91" s="21" t="s">
        <v>105</v>
      </c>
      <c r="C91" s="36">
        <v>25440</v>
      </c>
      <c r="D91" s="17" t="s">
        <v>63</v>
      </c>
      <c r="E91" s="30" t="s">
        <v>1950</v>
      </c>
      <c r="F91" s="58"/>
      <c r="G91" s="51">
        <v>1200</v>
      </c>
    </row>
    <row r="92" spans="1:7" x14ac:dyDescent="0.3">
      <c r="A92" s="42">
        <v>45051</v>
      </c>
      <c r="B92" s="21" t="s">
        <v>107</v>
      </c>
      <c r="C92" s="36">
        <v>5088</v>
      </c>
      <c r="D92" s="17" t="s">
        <v>66</v>
      </c>
      <c r="E92" s="30" t="s">
        <v>1920</v>
      </c>
      <c r="F92" s="58"/>
      <c r="G92" s="51">
        <v>24480</v>
      </c>
    </row>
    <row r="93" spans="1:7" x14ac:dyDescent="0.3">
      <c r="A93" s="42">
        <v>45051</v>
      </c>
      <c r="B93" s="22" t="s">
        <v>103</v>
      </c>
      <c r="C93" s="18" t="s">
        <v>377</v>
      </c>
      <c r="D93" s="18" t="s">
        <v>65</v>
      </c>
      <c r="E93" s="24" t="s">
        <v>217</v>
      </c>
      <c r="F93" s="58"/>
      <c r="G93" s="51">
        <v>17.84</v>
      </c>
    </row>
    <row r="94" spans="1:7" x14ac:dyDescent="0.3">
      <c r="A94" s="40">
        <v>45054</v>
      </c>
      <c r="B94" s="21" t="s">
        <v>103</v>
      </c>
      <c r="C94" s="17" t="s">
        <v>377</v>
      </c>
      <c r="D94" s="17" t="s">
        <v>62</v>
      </c>
      <c r="E94" s="30" t="s">
        <v>204</v>
      </c>
      <c r="F94" s="44">
        <v>211522.85</v>
      </c>
      <c r="G94" s="51"/>
    </row>
    <row r="95" spans="1:7" x14ac:dyDescent="0.3">
      <c r="A95" s="40">
        <v>45054</v>
      </c>
      <c r="B95" s="21" t="s">
        <v>103</v>
      </c>
      <c r="C95" s="17" t="s">
        <v>377</v>
      </c>
      <c r="D95" s="17" t="s">
        <v>629</v>
      </c>
      <c r="E95" s="30" t="s">
        <v>1951</v>
      </c>
      <c r="F95" s="44">
        <v>605726.49</v>
      </c>
      <c r="G95" s="51"/>
    </row>
    <row r="96" spans="1:7" x14ac:dyDescent="0.3">
      <c r="A96" s="42">
        <v>45054</v>
      </c>
      <c r="B96" s="21" t="s">
        <v>113</v>
      </c>
      <c r="C96" s="36">
        <v>259227</v>
      </c>
      <c r="D96" s="17" t="s">
        <v>72</v>
      </c>
      <c r="E96" s="30" t="s">
        <v>1952</v>
      </c>
      <c r="F96" s="58"/>
      <c r="G96" s="51">
        <v>336</v>
      </c>
    </row>
    <row r="97" spans="1:7" x14ac:dyDescent="0.3">
      <c r="A97" s="43">
        <v>45054</v>
      </c>
      <c r="B97" s="22" t="s">
        <v>110</v>
      </c>
      <c r="C97" s="17">
        <v>427859</v>
      </c>
      <c r="D97" s="17" t="s">
        <v>83</v>
      </c>
      <c r="E97" s="24" t="s">
        <v>1898</v>
      </c>
      <c r="F97" s="112"/>
      <c r="G97" s="51">
        <v>100.84</v>
      </c>
    </row>
    <row r="98" spans="1:7" x14ac:dyDescent="0.3">
      <c r="A98" s="41">
        <v>45054</v>
      </c>
      <c r="B98" s="22" t="s">
        <v>140</v>
      </c>
      <c r="C98" s="17">
        <v>27021</v>
      </c>
      <c r="D98" s="18" t="s">
        <v>81</v>
      </c>
      <c r="E98" s="24" t="s">
        <v>1953</v>
      </c>
      <c r="F98" s="59"/>
      <c r="G98" s="51">
        <v>2028</v>
      </c>
    </row>
    <row r="99" spans="1:7" x14ac:dyDescent="0.3">
      <c r="A99" s="43">
        <v>45054</v>
      </c>
      <c r="B99" s="22" t="s">
        <v>135</v>
      </c>
      <c r="C99" s="17">
        <v>3193</v>
      </c>
      <c r="D99" s="17" t="s">
        <v>66</v>
      </c>
      <c r="E99" s="24" t="s">
        <v>1907</v>
      </c>
      <c r="F99" s="112"/>
      <c r="G99" s="51">
        <v>2168</v>
      </c>
    </row>
    <row r="100" spans="1:7" x14ac:dyDescent="0.3">
      <c r="A100" s="43">
        <v>45054</v>
      </c>
      <c r="B100" s="22" t="s">
        <v>135</v>
      </c>
      <c r="C100" s="17">
        <v>3194</v>
      </c>
      <c r="D100" s="17" t="s">
        <v>66</v>
      </c>
      <c r="E100" s="24" t="s">
        <v>1907</v>
      </c>
      <c r="F100" s="112"/>
      <c r="G100" s="51">
        <v>5770.7</v>
      </c>
    </row>
    <row r="101" spans="1:7" x14ac:dyDescent="0.3">
      <c r="A101" s="43">
        <v>45054</v>
      </c>
      <c r="B101" s="22" t="s">
        <v>110</v>
      </c>
      <c r="C101" s="17">
        <v>427781</v>
      </c>
      <c r="D101" s="17" t="s">
        <v>83</v>
      </c>
      <c r="E101" s="24" t="s">
        <v>1898</v>
      </c>
      <c r="F101" s="112"/>
      <c r="G101" s="51">
        <v>7814.54</v>
      </c>
    </row>
    <row r="102" spans="1:7" x14ac:dyDescent="0.3">
      <c r="A102" s="43">
        <v>45054</v>
      </c>
      <c r="B102" s="22" t="s">
        <v>1266</v>
      </c>
      <c r="C102" s="17">
        <v>136</v>
      </c>
      <c r="D102" s="17" t="s">
        <v>66</v>
      </c>
      <c r="E102" s="24" t="s">
        <v>1907</v>
      </c>
      <c r="F102" s="112"/>
      <c r="G102" s="51">
        <v>984</v>
      </c>
    </row>
    <row r="103" spans="1:7" x14ac:dyDescent="0.3">
      <c r="A103" s="40">
        <v>45054</v>
      </c>
      <c r="B103" s="21" t="s">
        <v>126</v>
      </c>
      <c r="C103" s="36">
        <v>168</v>
      </c>
      <c r="D103" s="17" t="s">
        <v>78</v>
      </c>
      <c r="E103" s="30" t="s">
        <v>1954</v>
      </c>
      <c r="F103" s="49"/>
      <c r="G103" s="51">
        <v>10535</v>
      </c>
    </row>
    <row r="104" spans="1:7" x14ac:dyDescent="0.3">
      <c r="A104" s="41">
        <v>45054</v>
      </c>
      <c r="B104" s="115" t="s">
        <v>190</v>
      </c>
      <c r="C104" s="36">
        <v>193</v>
      </c>
      <c r="D104" s="17" t="s">
        <v>74</v>
      </c>
      <c r="E104" s="34" t="s">
        <v>1955</v>
      </c>
      <c r="F104" s="116"/>
      <c r="G104" s="51">
        <v>6000</v>
      </c>
    </row>
    <row r="105" spans="1:7" x14ac:dyDescent="0.3">
      <c r="A105" s="41">
        <v>45054</v>
      </c>
      <c r="B105" s="22" t="s">
        <v>1928</v>
      </c>
      <c r="C105" s="17">
        <v>232</v>
      </c>
      <c r="D105" s="17" t="s">
        <v>91</v>
      </c>
      <c r="E105" s="24" t="s">
        <v>1907</v>
      </c>
      <c r="F105" s="59"/>
      <c r="G105" s="51">
        <v>1093.44</v>
      </c>
    </row>
    <row r="106" spans="1:7" x14ac:dyDescent="0.3">
      <c r="A106" s="43">
        <v>45054</v>
      </c>
      <c r="B106" s="22" t="s">
        <v>504</v>
      </c>
      <c r="C106" s="35" t="s">
        <v>1956</v>
      </c>
      <c r="D106" s="17" t="s">
        <v>63</v>
      </c>
      <c r="E106" s="24" t="s">
        <v>1957</v>
      </c>
      <c r="F106" s="121"/>
      <c r="G106" s="51">
        <v>1665</v>
      </c>
    </row>
    <row r="107" spans="1:7" x14ac:dyDescent="0.3">
      <c r="A107" s="41">
        <v>45054</v>
      </c>
      <c r="B107" s="21" t="s">
        <v>120</v>
      </c>
      <c r="C107" s="36">
        <v>85</v>
      </c>
      <c r="D107" s="17" t="s">
        <v>74</v>
      </c>
      <c r="E107" s="30" t="s">
        <v>1958</v>
      </c>
      <c r="F107" s="59"/>
      <c r="G107" s="51">
        <v>3887.67</v>
      </c>
    </row>
    <row r="108" spans="1:7" x14ac:dyDescent="0.3">
      <c r="A108" s="41">
        <v>45054</v>
      </c>
      <c r="B108" s="22" t="s">
        <v>1928</v>
      </c>
      <c r="C108" s="17">
        <v>230</v>
      </c>
      <c r="D108" s="17" t="s">
        <v>66</v>
      </c>
      <c r="E108" s="24" t="s">
        <v>1907</v>
      </c>
      <c r="F108" s="59"/>
      <c r="G108" s="51">
        <v>2695</v>
      </c>
    </row>
    <row r="109" spans="1:7" x14ac:dyDescent="0.3">
      <c r="A109" s="41">
        <v>45054</v>
      </c>
      <c r="B109" s="22" t="s">
        <v>1928</v>
      </c>
      <c r="C109" s="17">
        <v>233</v>
      </c>
      <c r="D109" s="17" t="s">
        <v>66</v>
      </c>
      <c r="E109" s="24" t="s">
        <v>1907</v>
      </c>
      <c r="F109" s="59"/>
      <c r="G109" s="51">
        <v>132.97999999999999</v>
      </c>
    </row>
    <row r="110" spans="1:7" x14ac:dyDescent="0.3">
      <c r="A110" s="41">
        <v>45054</v>
      </c>
      <c r="B110" s="22" t="s">
        <v>1928</v>
      </c>
      <c r="C110" s="17">
        <v>235</v>
      </c>
      <c r="D110" s="17" t="s">
        <v>66</v>
      </c>
      <c r="E110" s="24" t="s">
        <v>1907</v>
      </c>
      <c r="F110" s="59"/>
      <c r="G110" s="51">
        <v>950</v>
      </c>
    </row>
    <row r="111" spans="1:7" x14ac:dyDescent="0.3">
      <c r="A111" s="41">
        <v>45054</v>
      </c>
      <c r="B111" s="21" t="s">
        <v>138</v>
      </c>
      <c r="C111" s="36">
        <v>503</v>
      </c>
      <c r="D111" s="17" t="s">
        <v>78</v>
      </c>
      <c r="E111" s="30" t="s">
        <v>1959</v>
      </c>
      <c r="F111" s="59"/>
      <c r="G111" s="51">
        <v>880</v>
      </c>
    </row>
    <row r="112" spans="1:7" x14ac:dyDescent="0.3">
      <c r="A112" s="43">
        <v>45054</v>
      </c>
      <c r="B112" s="22" t="s">
        <v>877</v>
      </c>
      <c r="C112" s="17">
        <v>3724</v>
      </c>
      <c r="D112" s="17" t="s">
        <v>66</v>
      </c>
      <c r="E112" s="24" t="s">
        <v>1907</v>
      </c>
      <c r="F112" s="112"/>
      <c r="G112" s="51">
        <v>5145.8999999999996</v>
      </c>
    </row>
    <row r="113" spans="1:7" x14ac:dyDescent="0.3">
      <c r="A113" s="43">
        <v>45054</v>
      </c>
      <c r="B113" s="22" t="s">
        <v>877</v>
      </c>
      <c r="C113" s="17">
        <v>3725</v>
      </c>
      <c r="D113" s="17" t="s">
        <v>82</v>
      </c>
      <c r="E113" s="24" t="s">
        <v>755</v>
      </c>
      <c r="F113" s="112"/>
      <c r="G113" s="51">
        <v>398</v>
      </c>
    </row>
    <row r="114" spans="1:7" x14ac:dyDescent="0.3">
      <c r="A114" s="43">
        <v>45054</v>
      </c>
      <c r="B114" s="26" t="s">
        <v>195</v>
      </c>
      <c r="C114" s="17">
        <v>539</v>
      </c>
      <c r="D114" s="18" t="s">
        <v>68</v>
      </c>
      <c r="E114" s="24" t="s">
        <v>1960</v>
      </c>
      <c r="F114" s="121"/>
      <c r="G114" s="51">
        <v>990</v>
      </c>
    </row>
    <row r="115" spans="1:7" x14ac:dyDescent="0.3">
      <c r="A115" s="43">
        <v>45054</v>
      </c>
      <c r="B115" s="21" t="s">
        <v>426</v>
      </c>
      <c r="C115" s="17">
        <v>10943</v>
      </c>
      <c r="D115" s="17" t="s">
        <v>66</v>
      </c>
      <c r="E115" s="24" t="s">
        <v>1907</v>
      </c>
      <c r="F115" s="112"/>
      <c r="G115" s="51">
        <v>1216.29</v>
      </c>
    </row>
    <row r="116" spans="1:7" x14ac:dyDescent="0.3">
      <c r="A116" s="42">
        <v>45054</v>
      </c>
      <c r="B116" s="22" t="s">
        <v>877</v>
      </c>
      <c r="C116" s="19">
        <v>3723</v>
      </c>
      <c r="D116" s="65" t="s">
        <v>82</v>
      </c>
      <c r="E116" s="24" t="s">
        <v>521</v>
      </c>
      <c r="F116" s="51"/>
      <c r="G116" s="51">
        <v>4585.1000000000004</v>
      </c>
    </row>
    <row r="117" spans="1:7" x14ac:dyDescent="0.3">
      <c r="A117" s="41">
        <v>45054</v>
      </c>
      <c r="B117" s="21" t="s">
        <v>196</v>
      </c>
      <c r="C117" s="17">
        <v>1616</v>
      </c>
      <c r="D117" s="17" t="s">
        <v>66</v>
      </c>
      <c r="E117" s="24" t="s">
        <v>1907</v>
      </c>
      <c r="F117" s="59"/>
      <c r="G117" s="51">
        <v>3600</v>
      </c>
    </row>
    <row r="118" spans="1:7" x14ac:dyDescent="0.3">
      <c r="A118" s="41">
        <v>45054</v>
      </c>
      <c r="B118" s="26" t="s">
        <v>172</v>
      </c>
      <c r="C118" s="39">
        <v>24124</v>
      </c>
      <c r="D118" s="18" t="s">
        <v>63</v>
      </c>
      <c r="E118" s="24" t="s">
        <v>1133</v>
      </c>
      <c r="F118" s="59"/>
      <c r="G118" s="51">
        <v>600</v>
      </c>
    </row>
    <row r="119" spans="1:7" ht="24" x14ac:dyDescent="0.3">
      <c r="A119" s="41">
        <v>45054</v>
      </c>
      <c r="B119" s="26" t="s">
        <v>172</v>
      </c>
      <c r="C119" s="39">
        <v>24127</v>
      </c>
      <c r="D119" s="18" t="s">
        <v>63</v>
      </c>
      <c r="E119" s="24" t="s">
        <v>1132</v>
      </c>
      <c r="F119" s="59"/>
      <c r="G119" s="51">
        <v>1490</v>
      </c>
    </row>
    <row r="120" spans="1:7" x14ac:dyDescent="0.3">
      <c r="A120" s="43">
        <v>45054</v>
      </c>
      <c r="B120" s="26" t="s">
        <v>195</v>
      </c>
      <c r="C120" s="17">
        <v>540</v>
      </c>
      <c r="D120" s="18" t="s">
        <v>68</v>
      </c>
      <c r="E120" s="24" t="s">
        <v>1960</v>
      </c>
      <c r="F120" s="121"/>
      <c r="G120" s="51">
        <v>2970</v>
      </c>
    </row>
    <row r="121" spans="1:7" x14ac:dyDescent="0.3">
      <c r="A121" s="41">
        <v>45054</v>
      </c>
      <c r="B121" s="21" t="s">
        <v>196</v>
      </c>
      <c r="C121" s="17">
        <v>1596</v>
      </c>
      <c r="D121" s="17" t="s">
        <v>66</v>
      </c>
      <c r="E121" s="24" t="s">
        <v>1907</v>
      </c>
      <c r="F121" s="59"/>
      <c r="G121" s="51">
        <v>3080.14</v>
      </c>
    </row>
    <row r="122" spans="1:7" x14ac:dyDescent="0.3">
      <c r="A122" s="41">
        <v>45054</v>
      </c>
      <c r="B122" s="21" t="s">
        <v>196</v>
      </c>
      <c r="C122" s="17">
        <v>1615</v>
      </c>
      <c r="D122" s="17" t="s">
        <v>66</v>
      </c>
      <c r="E122" s="24" t="s">
        <v>1907</v>
      </c>
      <c r="F122" s="59"/>
      <c r="G122" s="51">
        <v>168</v>
      </c>
    </row>
    <row r="123" spans="1:7" x14ac:dyDescent="0.3">
      <c r="A123" s="41">
        <v>45054</v>
      </c>
      <c r="B123" s="22" t="s">
        <v>1928</v>
      </c>
      <c r="C123" s="17">
        <v>236</v>
      </c>
      <c r="D123" s="17" t="s">
        <v>66</v>
      </c>
      <c r="E123" s="24" t="s">
        <v>1907</v>
      </c>
      <c r="F123" s="59"/>
      <c r="G123" s="51">
        <v>2007.1</v>
      </c>
    </row>
    <row r="124" spans="1:7" x14ac:dyDescent="0.3">
      <c r="A124" s="40">
        <v>45054</v>
      </c>
      <c r="B124" s="21" t="s">
        <v>124</v>
      </c>
      <c r="C124" s="38">
        <v>202300000000043</v>
      </c>
      <c r="D124" s="17" t="s">
        <v>686</v>
      </c>
      <c r="E124" s="30" t="s">
        <v>1961</v>
      </c>
      <c r="F124" s="112"/>
      <c r="G124" s="51">
        <v>56310</v>
      </c>
    </row>
    <row r="125" spans="1:7" x14ac:dyDescent="0.3">
      <c r="A125" s="40">
        <v>45054</v>
      </c>
      <c r="B125" s="21" t="s">
        <v>124</v>
      </c>
      <c r="C125" s="36">
        <v>202300000000054</v>
      </c>
      <c r="D125" s="17" t="s">
        <v>74</v>
      </c>
      <c r="E125" s="30" t="s">
        <v>1962</v>
      </c>
      <c r="F125" s="112"/>
      <c r="G125" s="114">
        <v>84220.71</v>
      </c>
    </row>
    <row r="126" spans="1:7" x14ac:dyDescent="0.3">
      <c r="A126" s="40">
        <v>45054</v>
      </c>
      <c r="B126" s="21" t="s">
        <v>124</v>
      </c>
      <c r="C126" s="36">
        <v>202300000000053</v>
      </c>
      <c r="D126" s="17" t="s">
        <v>74</v>
      </c>
      <c r="E126" s="30" t="s">
        <v>1963</v>
      </c>
      <c r="F126" s="112"/>
      <c r="G126" s="114">
        <v>279104.92</v>
      </c>
    </row>
    <row r="127" spans="1:7" ht="24" x14ac:dyDescent="0.3">
      <c r="A127" s="40">
        <v>45054</v>
      </c>
      <c r="B127" s="21" t="s">
        <v>124</v>
      </c>
      <c r="C127" s="36">
        <v>202300000000056</v>
      </c>
      <c r="D127" s="17" t="s">
        <v>74</v>
      </c>
      <c r="E127" s="30" t="s">
        <v>1964</v>
      </c>
      <c r="F127" s="112"/>
      <c r="G127" s="114">
        <v>44321.18</v>
      </c>
    </row>
    <row r="128" spans="1:7" ht="24" x14ac:dyDescent="0.3">
      <c r="A128" s="40">
        <v>45054</v>
      </c>
      <c r="B128" s="21" t="s">
        <v>124</v>
      </c>
      <c r="C128" s="36">
        <v>202300000000055</v>
      </c>
      <c r="D128" s="17" t="s">
        <v>74</v>
      </c>
      <c r="E128" s="30" t="s">
        <v>1965</v>
      </c>
      <c r="F128" s="112"/>
      <c r="G128" s="114">
        <v>198079.68</v>
      </c>
    </row>
    <row r="129" spans="1:7" x14ac:dyDescent="0.3">
      <c r="A129" s="41">
        <v>45054</v>
      </c>
      <c r="B129" s="21" t="s">
        <v>111</v>
      </c>
      <c r="C129" s="36">
        <v>901</v>
      </c>
      <c r="D129" s="17" t="s">
        <v>71</v>
      </c>
      <c r="E129" s="30" t="s">
        <v>1966</v>
      </c>
      <c r="F129" s="59"/>
      <c r="G129" s="51">
        <v>18413.95</v>
      </c>
    </row>
    <row r="130" spans="1:7" x14ac:dyDescent="0.3">
      <c r="A130" s="43">
        <v>45054</v>
      </c>
      <c r="B130" s="22" t="s">
        <v>110</v>
      </c>
      <c r="C130" s="17">
        <v>423939</v>
      </c>
      <c r="D130" s="17" t="s">
        <v>83</v>
      </c>
      <c r="E130" s="24" t="s">
        <v>1967</v>
      </c>
      <c r="F130" s="112"/>
      <c r="G130" s="51">
        <v>2494.5</v>
      </c>
    </row>
    <row r="131" spans="1:7" x14ac:dyDescent="0.3">
      <c r="A131" s="43">
        <v>45054</v>
      </c>
      <c r="B131" s="22" t="s">
        <v>110</v>
      </c>
      <c r="C131" s="17">
        <v>32089</v>
      </c>
      <c r="D131" s="17" t="s">
        <v>83</v>
      </c>
      <c r="E131" s="24" t="s">
        <v>1898</v>
      </c>
      <c r="F131" s="112"/>
      <c r="G131" s="51">
        <v>7763.49</v>
      </c>
    </row>
    <row r="132" spans="1:7" x14ac:dyDescent="0.3">
      <c r="A132" s="43">
        <v>45054</v>
      </c>
      <c r="B132" s="22" t="s">
        <v>136</v>
      </c>
      <c r="C132" s="17">
        <v>503</v>
      </c>
      <c r="D132" s="17" t="s">
        <v>66</v>
      </c>
      <c r="E132" s="24" t="s">
        <v>1907</v>
      </c>
      <c r="F132" s="112"/>
      <c r="G132" s="51">
        <v>848</v>
      </c>
    </row>
    <row r="133" spans="1:7" x14ac:dyDescent="0.3">
      <c r="A133" s="43">
        <v>45054</v>
      </c>
      <c r="B133" s="22" t="s">
        <v>136</v>
      </c>
      <c r="C133" s="17">
        <v>504</v>
      </c>
      <c r="D133" s="17" t="s">
        <v>66</v>
      </c>
      <c r="E133" s="24" t="s">
        <v>1907</v>
      </c>
      <c r="F133" s="112"/>
      <c r="G133" s="51">
        <v>31.8</v>
      </c>
    </row>
    <row r="134" spans="1:7" x14ac:dyDescent="0.3">
      <c r="A134" s="43">
        <v>45054</v>
      </c>
      <c r="B134" s="22" t="s">
        <v>136</v>
      </c>
      <c r="C134" s="17">
        <v>486</v>
      </c>
      <c r="D134" s="17" t="s">
        <v>66</v>
      </c>
      <c r="E134" s="24" t="s">
        <v>1907</v>
      </c>
      <c r="F134" s="112"/>
      <c r="G134" s="51">
        <v>4019.82</v>
      </c>
    </row>
    <row r="135" spans="1:7" x14ac:dyDescent="0.3">
      <c r="A135" s="43">
        <v>45054</v>
      </c>
      <c r="B135" s="22" t="s">
        <v>136</v>
      </c>
      <c r="C135" s="17">
        <v>500</v>
      </c>
      <c r="D135" s="17" t="s">
        <v>82</v>
      </c>
      <c r="E135" s="24" t="s">
        <v>1968</v>
      </c>
      <c r="F135" s="112"/>
      <c r="G135" s="51">
        <v>9570</v>
      </c>
    </row>
    <row r="136" spans="1:7" x14ac:dyDescent="0.3">
      <c r="A136" s="43">
        <v>45054</v>
      </c>
      <c r="B136" s="22" t="s">
        <v>136</v>
      </c>
      <c r="C136" s="17">
        <v>488</v>
      </c>
      <c r="D136" s="17" t="s">
        <v>82</v>
      </c>
      <c r="E136" s="24" t="s">
        <v>1968</v>
      </c>
      <c r="F136" s="112"/>
      <c r="G136" s="51">
        <v>2132</v>
      </c>
    </row>
    <row r="137" spans="1:7" x14ac:dyDescent="0.3">
      <c r="A137" s="43">
        <v>45054</v>
      </c>
      <c r="B137" s="22" t="s">
        <v>136</v>
      </c>
      <c r="C137" s="17">
        <v>492</v>
      </c>
      <c r="D137" s="17" t="s">
        <v>66</v>
      </c>
      <c r="E137" s="24" t="s">
        <v>1907</v>
      </c>
      <c r="F137" s="112"/>
      <c r="G137" s="51">
        <v>332</v>
      </c>
    </row>
    <row r="138" spans="1:7" x14ac:dyDescent="0.3">
      <c r="A138" s="43">
        <v>45054</v>
      </c>
      <c r="B138" s="22" t="s">
        <v>136</v>
      </c>
      <c r="C138" s="17">
        <v>501</v>
      </c>
      <c r="D138" s="17" t="s">
        <v>66</v>
      </c>
      <c r="E138" s="24" t="s">
        <v>1907</v>
      </c>
      <c r="F138" s="112"/>
      <c r="G138" s="51">
        <v>9251</v>
      </c>
    </row>
    <row r="139" spans="1:7" x14ac:dyDescent="0.3">
      <c r="A139" s="43">
        <v>45054</v>
      </c>
      <c r="B139" s="22" t="s">
        <v>136</v>
      </c>
      <c r="C139" s="17">
        <v>485</v>
      </c>
      <c r="D139" s="17" t="s">
        <v>66</v>
      </c>
      <c r="E139" s="24" t="s">
        <v>1907</v>
      </c>
      <c r="F139" s="112"/>
      <c r="G139" s="51">
        <v>1813.5</v>
      </c>
    </row>
    <row r="140" spans="1:7" x14ac:dyDescent="0.3">
      <c r="A140" s="43">
        <v>45054</v>
      </c>
      <c r="B140" s="22" t="s">
        <v>136</v>
      </c>
      <c r="C140" s="17">
        <v>491</v>
      </c>
      <c r="D140" s="17" t="s">
        <v>66</v>
      </c>
      <c r="E140" s="24" t="s">
        <v>1907</v>
      </c>
      <c r="F140" s="112"/>
      <c r="G140" s="51">
        <v>195.34</v>
      </c>
    </row>
    <row r="141" spans="1:7" x14ac:dyDescent="0.3">
      <c r="A141" s="41">
        <v>45054</v>
      </c>
      <c r="B141" s="21" t="s">
        <v>132</v>
      </c>
      <c r="C141" s="36">
        <v>1194</v>
      </c>
      <c r="D141" s="17" t="s">
        <v>78</v>
      </c>
      <c r="E141" s="30" t="s">
        <v>1969</v>
      </c>
      <c r="F141" s="59"/>
      <c r="G141" s="51">
        <v>25000</v>
      </c>
    </row>
    <row r="142" spans="1:7" x14ac:dyDescent="0.3">
      <c r="A142" s="40">
        <v>45054</v>
      </c>
      <c r="B142" s="22" t="s">
        <v>103</v>
      </c>
      <c r="C142" s="18" t="s">
        <v>377</v>
      </c>
      <c r="D142" s="18" t="s">
        <v>65</v>
      </c>
      <c r="E142" s="30" t="s">
        <v>217</v>
      </c>
      <c r="F142" s="78"/>
      <c r="G142" s="51">
        <v>55.75</v>
      </c>
    </row>
    <row r="143" spans="1:7" x14ac:dyDescent="0.3">
      <c r="A143" s="40">
        <v>45055</v>
      </c>
      <c r="B143" s="21" t="s">
        <v>103</v>
      </c>
      <c r="C143" s="17" t="s">
        <v>377</v>
      </c>
      <c r="D143" s="17" t="s">
        <v>62</v>
      </c>
      <c r="E143" s="30" t="s">
        <v>204</v>
      </c>
      <c r="F143" s="44">
        <v>52936.95</v>
      </c>
      <c r="G143" s="51"/>
    </row>
    <row r="144" spans="1:7" x14ac:dyDescent="0.3">
      <c r="A144" s="40">
        <v>45055</v>
      </c>
      <c r="B144" s="21" t="s">
        <v>103</v>
      </c>
      <c r="C144" s="17" t="s">
        <v>377</v>
      </c>
      <c r="D144" s="17" t="s">
        <v>629</v>
      </c>
      <c r="E144" s="30" t="s">
        <v>1970</v>
      </c>
      <c r="F144" s="44">
        <v>205457.47</v>
      </c>
      <c r="G144" s="51"/>
    </row>
    <row r="145" spans="1:7" x14ac:dyDescent="0.3">
      <c r="A145" s="40">
        <v>45055</v>
      </c>
      <c r="B145" s="23" t="s">
        <v>1971</v>
      </c>
      <c r="C145" s="17">
        <v>24149</v>
      </c>
      <c r="D145" s="17" t="s">
        <v>66</v>
      </c>
      <c r="E145" s="30" t="s">
        <v>1972</v>
      </c>
      <c r="F145" s="121"/>
      <c r="G145" s="51">
        <v>14424</v>
      </c>
    </row>
    <row r="146" spans="1:7" x14ac:dyDescent="0.3">
      <c r="A146" s="40">
        <v>45055</v>
      </c>
      <c r="B146" s="23" t="s">
        <v>656</v>
      </c>
      <c r="C146" s="36">
        <v>202300000000022</v>
      </c>
      <c r="D146" s="17" t="s">
        <v>71</v>
      </c>
      <c r="E146" s="30" t="s">
        <v>1973</v>
      </c>
      <c r="F146" s="49"/>
      <c r="G146" s="49">
        <v>9713.4699999999993</v>
      </c>
    </row>
    <row r="147" spans="1:7" x14ac:dyDescent="0.3">
      <c r="A147" s="41">
        <v>45055</v>
      </c>
      <c r="B147" s="21" t="s">
        <v>398</v>
      </c>
      <c r="C147" s="36">
        <v>202300000000020</v>
      </c>
      <c r="D147" s="17" t="s">
        <v>392</v>
      </c>
      <c r="E147" s="30" t="s">
        <v>1974</v>
      </c>
      <c r="F147" s="59"/>
      <c r="G147" s="51">
        <v>8728.0499999999993</v>
      </c>
    </row>
    <row r="148" spans="1:7" x14ac:dyDescent="0.3">
      <c r="A148" s="41">
        <v>45055</v>
      </c>
      <c r="B148" s="21" t="s">
        <v>106</v>
      </c>
      <c r="C148" s="36">
        <v>757</v>
      </c>
      <c r="D148" s="17" t="s">
        <v>433</v>
      </c>
      <c r="E148" s="30" t="s">
        <v>1975</v>
      </c>
      <c r="F148" s="59"/>
      <c r="G148" s="51">
        <v>12669.1</v>
      </c>
    </row>
    <row r="149" spans="1:7" x14ac:dyDescent="0.3">
      <c r="A149" s="41">
        <v>45055</v>
      </c>
      <c r="B149" s="21" t="s">
        <v>398</v>
      </c>
      <c r="C149" s="36">
        <v>202300000000018</v>
      </c>
      <c r="D149" s="17" t="s">
        <v>95</v>
      </c>
      <c r="E149" s="30" t="s">
        <v>1976</v>
      </c>
      <c r="F149" s="59"/>
      <c r="G149" s="51">
        <v>205457.47</v>
      </c>
    </row>
    <row r="150" spans="1:7" x14ac:dyDescent="0.3">
      <c r="A150" s="43">
        <v>45055</v>
      </c>
      <c r="B150" s="22" t="s">
        <v>110</v>
      </c>
      <c r="C150" s="17">
        <v>430780</v>
      </c>
      <c r="D150" s="17" t="s">
        <v>83</v>
      </c>
      <c r="E150" s="24" t="s">
        <v>1898</v>
      </c>
      <c r="F150" s="112"/>
      <c r="G150" s="51">
        <v>7397.87</v>
      </c>
    </row>
    <row r="151" spans="1:7" x14ac:dyDescent="0.3">
      <c r="A151" s="42">
        <v>45055</v>
      </c>
      <c r="B151" s="22" t="s">
        <v>103</v>
      </c>
      <c r="C151" s="18" t="s">
        <v>377</v>
      </c>
      <c r="D151" s="18" t="s">
        <v>65</v>
      </c>
      <c r="E151" s="24" t="s">
        <v>217</v>
      </c>
      <c r="F151" s="58"/>
      <c r="G151" s="51">
        <v>4.46</v>
      </c>
    </row>
    <row r="152" spans="1:7" x14ac:dyDescent="0.3">
      <c r="A152" s="40">
        <v>45056</v>
      </c>
      <c r="B152" s="21" t="s">
        <v>103</v>
      </c>
      <c r="C152" s="17" t="s">
        <v>377</v>
      </c>
      <c r="D152" s="17" t="s">
        <v>62</v>
      </c>
      <c r="E152" s="30" t="s">
        <v>204</v>
      </c>
      <c r="F152" s="44">
        <v>32434.400000000001</v>
      </c>
      <c r="G152" s="51"/>
    </row>
    <row r="153" spans="1:7" ht="24" x14ac:dyDescent="0.3">
      <c r="A153" s="40">
        <v>45056</v>
      </c>
      <c r="B153" s="21" t="s">
        <v>103</v>
      </c>
      <c r="C153" s="17" t="s">
        <v>377</v>
      </c>
      <c r="D153" s="17" t="s">
        <v>629</v>
      </c>
      <c r="E153" s="30" t="s">
        <v>1977</v>
      </c>
      <c r="F153" s="44">
        <v>242131.7</v>
      </c>
      <c r="G153" s="51"/>
    </row>
    <row r="154" spans="1:7" x14ac:dyDescent="0.3">
      <c r="A154" s="40">
        <v>45056</v>
      </c>
      <c r="B154" s="21" t="s">
        <v>103</v>
      </c>
      <c r="C154" s="17" t="s">
        <v>377</v>
      </c>
      <c r="D154" s="17" t="s">
        <v>629</v>
      </c>
      <c r="E154" s="30" t="s">
        <v>1978</v>
      </c>
      <c r="F154" s="44">
        <v>18658.04</v>
      </c>
      <c r="G154" s="51"/>
    </row>
    <row r="155" spans="1:7" x14ac:dyDescent="0.3">
      <c r="A155" s="43">
        <v>45056</v>
      </c>
      <c r="B155" s="22" t="s">
        <v>110</v>
      </c>
      <c r="C155" s="17">
        <v>428342</v>
      </c>
      <c r="D155" s="17" t="s">
        <v>83</v>
      </c>
      <c r="E155" s="24" t="s">
        <v>1898</v>
      </c>
      <c r="F155" s="112"/>
      <c r="G155" s="51">
        <v>175.08</v>
      </c>
    </row>
    <row r="156" spans="1:7" x14ac:dyDescent="0.3">
      <c r="A156" s="42">
        <v>45056</v>
      </c>
      <c r="B156" s="21" t="s">
        <v>192</v>
      </c>
      <c r="C156" s="36">
        <v>261737</v>
      </c>
      <c r="D156" s="17" t="s">
        <v>100</v>
      </c>
      <c r="E156" s="30" t="s">
        <v>1979</v>
      </c>
      <c r="F156" s="58"/>
      <c r="G156" s="51">
        <v>198.44</v>
      </c>
    </row>
    <row r="157" spans="1:7" x14ac:dyDescent="0.3">
      <c r="A157" s="43">
        <v>45056</v>
      </c>
      <c r="B157" s="22" t="s">
        <v>114</v>
      </c>
      <c r="C157" s="18">
        <v>164124</v>
      </c>
      <c r="D157" s="18" t="s">
        <v>66</v>
      </c>
      <c r="E157" s="24" t="s">
        <v>1980</v>
      </c>
      <c r="F157" s="112"/>
      <c r="G157" s="51">
        <v>1048.8499999999999</v>
      </c>
    </row>
    <row r="158" spans="1:7" x14ac:dyDescent="0.3">
      <c r="A158" s="43">
        <v>45056</v>
      </c>
      <c r="B158" s="22" t="s">
        <v>114</v>
      </c>
      <c r="C158" s="18">
        <v>164123</v>
      </c>
      <c r="D158" s="18" t="s">
        <v>66</v>
      </c>
      <c r="E158" s="24" t="s">
        <v>1981</v>
      </c>
      <c r="F158" s="112"/>
      <c r="G158" s="51">
        <v>147.5</v>
      </c>
    </row>
    <row r="159" spans="1:7" x14ac:dyDescent="0.3">
      <c r="A159" s="43">
        <v>45056</v>
      </c>
      <c r="B159" s="22" t="s">
        <v>189</v>
      </c>
      <c r="C159" s="18">
        <v>20926</v>
      </c>
      <c r="D159" s="18" t="s">
        <v>66</v>
      </c>
      <c r="E159" s="109" t="s">
        <v>1982</v>
      </c>
      <c r="F159" s="121"/>
      <c r="G159" s="51">
        <v>367.4</v>
      </c>
    </row>
    <row r="160" spans="1:7" x14ac:dyDescent="0.3">
      <c r="A160" s="41">
        <v>45056</v>
      </c>
      <c r="B160" s="21" t="s">
        <v>143</v>
      </c>
      <c r="C160" s="36">
        <v>1494</v>
      </c>
      <c r="D160" s="17" t="s">
        <v>78</v>
      </c>
      <c r="E160" s="30" t="s">
        <v>1983</v>
      </c>
      <c r="F160" s="59"/>
      <c r="G160" s="51">
        <v>1437.33</v>
      </c>
    </row>
    <row r="161" spans="1:7" x14ac:dyDescent="0.3">
      <c r="A161" s="41">
        <v>45056</v>
      </c>
      <c r="B161" s="21" t="s">
        <v>150</v>
      </c>
      <c r="C161" s="36">
        <v>202300000000439</v>
      </c>
      <c r="D161" s="17" t="s">
        <v>84</v>
      </c>
      <c r="E161" s="30" t="s">
        <v>1984</v>
      </c>
      <c r="F161" s="59"/>
      <c r="G161" s="51">
        <v>39225.79</v>
      </c>
    </row>
    <row r="162" spans="1:7" ht="24" x14ac:dyDescent="0.3">
      <c r="A162" s="41">
        <v>45056</v>
      </c>
      <c r="B162" s="21" t="s">
        <v>151</v>
      </c>
      <c r="C162" s="36">
        <v>202300000000010</v>
      </c>
      <c r="D162" s="17" t="s">
        <v>63</v>
      </c>
      <c r="E162" s="30" t="s">
        <v>1985</v>
      </c>
      <c r="F162" s="59"/>
      <c r="G162" s="51">
        <v>3000</v>
      </c>
    </row>
    <row r="163" spans="1:7" x14ac:dyDescent="0.3">
      <c r="A163" s="41">
        <v>45056</v>
      </c>
      <c r="B163" s="21" t="s">
        <v>118</v>
      </c>
      <c r="C163" s="36">
        <v>1392</v>
      </c>
      <c r="D163" s="17" t="s">
        <v>75</v>
      </c>
      <c r="E163" s="30" t="s">
        <v>1986</v>
      </c>
      <c r="F163" s="59"/>
      <c r="G163" s="51">
        <v>19500.25</v>
      </c>
    </row>
    <row r="164" spans="1:7" x14ac:dyDescent="0.3">
      <c r="A164" s="43">
        <v>45056</v>
      </c>
      <c r="B164" s="21" t="s">
        <v>716</v>
      </c>
      <c r="C164" s="18" t="s">
        <v>381</v>
      </c>
      <c r="D164" s="17" t="s">
        <v>76</v>
      </c>
      <c r="E164" s="24" t="s">
        <v>1987</v>
      </c>
      <c r="F164" s="112"/>
      <c r="G164" s="51">
        <v>790.57</v>
      </c>
    </row>
    <row r="165" spans="1:7" x14ac:dyDescent="0.3">
      <c r="A165" s="41">
        <v>45056</v>
      </c>
      <c r="B165" s="21" t="s">
        <v>118</v>
      </c>
      <c r="C165" s="36">
        <v>1393</v>
      </c>
      <c r="D165" s="17" t="s">
        <v>75</v>
      </c>
      <c r="E165" s="30" t="s">
        <v>1988</v>
      </c>
      <c r="F165" s="59"/>
      <c r="G165" s="51">
        <v>2537.15</v>
      </c>
    </row>
    <row r="166" spans="1:7" ht="24" x14ac:dyDescent="0.3">
      <c r="A166" s="43">
        <v>45056</v>
      </c>
      <c r="B166" s="21" t="s">
        <v>1989</v>
      </c>
      <c r="C166" s="18">
        <v>6075462</v>
      </c>
      <c r="D166" s="18" t="s">
        <v>64</v>
      </c>
      <c r="E166" s="24" t="s">
        <v>1990</v>
      </c>
      <c r="F166" s="121"/>
      <c r="G166" s="51">
        <v>1926.62</v>
      </c>
    </row>
    <row r="167" spans="1:7" x14ac:dyDescent="0.3">
      <c r="A167" s="41">
        <v>45056</v>
      </c>
      <c r="B167" s="21" t="s">
        <v>125</v>
      </c>
      <c r="C167" s="36">
        <v>297</v>
      </c>
      <c r="D167" s="17" t="s">
        <v>77</v>
      </c>
      <c r="E167" s="30" t="s">
        <v>291</v>
      </c>
      <c r="F167" s="59"/>
      <c r="G167" s="46">
        <v>200594.3</v>
      </c>
    </row>
    <row r="168" spans="1:7" x14ac:dyDescent="0.3">
      <c r="A168" s="41">
        <v>45056</v>
      </c>
      <c r="B168" s="21" t="s">
        <v>130</v>
      </c>
      <c r="C168" s="36">
        <v>1980</v>
      </c>
      <c r="D168" s="17" t="s">
        <v>80</v>
      </c>
      <c r="E168" s="30" t="s">
        <v>1991</v>
      </c>
      <c r="F168" s="59"/>
      <c r="G168" s="51">
        <v>19500</v>
      </c>
    </row>
    <row r="169" spans="1:7" x14ac:dyDescent="0.3">
      <c r="A169" s="41">
        <v>45056</v>
      </c>
      <c r="B169" s="21" t="s">
        <v>983</v>
      </c>
      <c r="C169" s="36">
        <v>1521</v>
      </c>
      <c r="D169" s="17" t="s">
        <v>78</v>
      </c>
      <c r="E169" s="30" t="s">
        <v>1992</v>
      </c>
      <c r="F169" s="59"/>
      <c r="G169" s="51">
        <v>2500</v>
      </c>
    </row>
    <row r="170" spans="1:7" x14ac:dyDescent="0.3">
      <c r="A170" s="42">
        <v>45056</v>
      </c>
      <c r="B170" s="22" t="s">
        <v>103</v>
      </c>
      <c r="C170" s="18" t="s">
        <v>377</v>
      </c>
      <c r="D170" s="18" t="s">
        <v>65</v>
      </c>
      <c r="E170" s="24" t="s">
        <v>217</v>
      </c>
      <c r="F170" s="58"/>
      <c r="G170" s="51">
        <v>11.15</v>
      </c>
    </row>
    <row r="171" spans="1:7" x14ac:dyDescent="0.3">
      <c r="A171" s="41">
        <v>45056</v>
      </c>
      <c r="B171" s="27" t="s">
        <v>1735</v>
      </c>
      <c r="C171" s="37">
        <v>2693372</v>
      </c>
      <c r="D171" s="19" t="s">
        <v>72</v>
      </c>
      <c r="E171" s="34" t="s">
        <v>1993</v>
      </c>
      <c r="F171" s="59"/>
      <c r="G171" s="51">
        <v>263.70999999999998</v>
      </c>
    </row>
    <row r="172" spans="1:7" x14ac:dyDescent="0.3">
      <c r="A172" s="40">
        <v>45057</v>
      </c>
      <c r="B172" s="21" t="s">
        <v>103</v>
      </c>
      <c r="C172" s="17" t="s">
        <v>377</v>
      </c>
      <c r="D172" s="17" t="s">
        <v>62</v>
      </c>
      <c r="E172" s="30" t="s">
        <v>204</v>
      </c>
      <c r="F172" s="44">
        <v>40670.17</v>
      </c>
      <c r="G172" s="51"/>
    </row>
    <row r="173" spans="1:7" x14ac:dyDescent="0.3">
      <c r="A173" s="43">
        <v>45057</v>
      </c>
      <c r="B173" s="23" t="s">
        <v>157</v>
      </c>
      <c r="C173" s="36" t="s">
        <v>903</v>
      </c>
      <c r="D173" s="17" t="s">
        <v>85</v>
      </c>
      <c r="E173" s="34" t="s">
        <v>1945</v>
      </c>
      <c r="F173" s="121"/>
      <c r="G173" s="51">
        <v>2114.11</v>
      </c>
    </row>
    <row r="174" spans="1:7" x14ac:dyDescent="0.3">
      <c r="A174" s="42">
        <v>45057</v>
      </c>
      <c r="B174" s="21" t="s">
        <v>192</v>
      </c>
      <c r="C174" s="36">
        <v>262041</v>
      </c>
      <c r="D174" s="17" t="s">
        <v>100</v>
      </c>
      <c r="E174" s="30" t="s">
        <v>1994</v>
      </c>
      <c r="F174" s="58"/>
      <c r="G174" s="51">
        <v>4658.68</v>
      </c>
    </row>
    <row r="175" spans="1:7" x14ac:dyDescent="0.3">
      <c r="A175" s="40">
        <v>45057</v>
      </c>
      <c r="B175" s="21" t="s">
        <v>112</v>
      </c>
      <c r="C175" s="36">
        <v>18736</v>
      </c>
      <c r="D175" s="19" t="s">
        <v>63</v>
      </c>
      <c r="E175" s="30" t="s">
        <v>1995</v>
      </c>
      <c r="F175" s="49"/>
      <c r="G175" s="51">
        <v>873.87</v>
      </c>
    </row>
    <row r="176" spans="1:7" x14ac:dyDescent="0.3">
      <c r="A176" s="41">
        <v>45057</v>
      </c>
      <c r="B176" s="22" t="s">
        <v>1996</v>
      </c>
      <c r="C176" s="35" t="s">
        <v>1997</v>
      </c>
      <c r="D176" s="18" t="s">
        <v>66</v>
      </c>
      <c r="E176" s="24" t="s">
        <v>365</v>
      </c>
      <c r="F176" s="59"/>
      <c r="G176" s="51">
        <v>285.18</v>
      </c>
    </row>
    <row r="177" spans="1:7" x14ac:dyDescent="0.3">
      <c r="A177" s="42">
        <v>45057</v>
      </c>
      <c r="B177" s="22" t="s">
        <v>103</v>
      </c>
      <c r="C177" s="18" t="s">
        <v>377</v>
      </c>
      <c r="D177" s="18" t="s">
        <v>65</v>
      </c>
      <c r="E177" s="24" t="s">
        <v>208</v>
      </c>
      <c r="F177" s="58"/>
      <c r="G177" s="51">
        <v>4.28</v>
      </c>
    </row>
    <row r="178" spans="1:7" x14ac:dyDescent="0.3">
      <c r="A178" s="43">
        <v>45057</v>
      </c>
      <c r="B178" s="22" t="s">
        <v>877</v>
      </c>
      <c r="C178" s="17">
        <v>3728</v>
      </c>
      <c r="D178" s="17" t="s">
        <v>66</v>
      </c>
      <c r="E178" s="24" t="s">
        <v>1907</v>
      </c>
      <c r="F178" s="112"/>
      <c r="G178" s="51">
        <v>2020</v>
      </c>
    </row>
    <row r="179" spans="1:7" x14ac:dyDescent="0.3">
      <c r="A179" s="41">
        <v>45057</v>
      </c>
      <c r="B179" s="22" t="s">
        <v>1928</v>
      </c>
      <c r="C179" s="35" t="s">
        <v>1998</v>
      </c>
      <c r="D179" s="18" t="s">
        <v>66</v>
      </c>
      <c r="E179" s="24" t="s">
        <v>439</v>
      </c>
      <c r="F179" s="59"/>
      <c r="G179" s="51">
        <v>2919</v>
      </c>
    </row>
    <row r="180" spans="1:7" ht="24" x14ac:dyDescent="0.3">
      <c r="A180" s="40">
        <v>45057</v>
      </c>
      <c r="B180" s="22" t="s">
        <v>149</v>
      </c>
      <c r="C180" s="36">
        <v>202300000000031</v>
      </c>
      <c r="D180" s="18" t="s">
        <v>63</v>
      </c>
      <c r="E180" s="109" t="s">
        <v>1999</v>
      </c>
      <c r="F180" s="112"/>
      <c r="G180" s="51">
        <v>6000</v>
      </c>
    </row>
    <row r="181" spans="1:7" x14ac:dyDescent="0.3">
      <c r="A181" s="43">
        <v>45057</v>
      </c>
      <c r="B181" s="23" t="s">
        <v>157</v>
      </c>
      <c r="C181" s="36" t="s">
        <v>903</v>
      </c>
      <c r="D181" s="17" t="s">
        <v>85</v>
      </c>
      <c r="E181" s="34" t="s">
        <v>1945</v>
      </c>
      <c r="F181" s="121"/>
      <c r="G181" s="51">
        <v>15753.36</v>
      </c>
    </row>
    <row r="182" spans="1:7" x14ac:dyDescent="0.3">
      <c r="A182" s="43">
        <v>45057</v>
      </c>
      <c r="B182" s="22" t="s">
        <v>136</v>
      </c>
      <c r="C182" s="35" t="s">
        <v>2000</v>
      </c>
      <c r="D182" s="18" t="s">
        <v>82</v>
      </c>
      <c r="E182" s="24" t="s">
        <v>252</v>
      </c>
      <c r="F182" s="112"/>
      <c r="G182" s="51">
        <v>4520</v>
      </c>
    </row>
    <row r="183" spans="1:7" x14ac:dyDescent="0.3">
      <c r="A183" s="41">
        <v>45057</v>
      </c>
      <c r="B183" s="22" t="s">
        <v>135</v>
      </c>
      <c r="C183" s="17">
        <v>3205</v>
      </c>
      <c r="D183" s="17" t="s">
        <v>66</v>
      </c>
      <c r="E183" s="24" t="s">
        <v>1907</v>
      </c>
      <c r="F183" s="59"/>
      <c r="G183" s="51">
        <v>1515</v>
      </c>
    </row>
    <row r="184" spans="1:7" x14ac:dyDescent="0.3">
      <c r="A184" s="42">
        <v>45057</v>
      </c>
      <c r="B184" s="22" t="s">
        <v>103</v>
      </c>
      <c r="C184" s="18" t="s">
        <v>377</v>
      </c>
      <c r="D184" s="18" t="s">
        <v>65</v>
      </c>
      <c r="E184" s="24" t="s">
        <v>217</v>
      </c>
      <c r="F184" s="58"/>
      <c r="G184" s="51">
        <v>6.6899999999999995</v>
      </c>
    </row>
    <row r="185" spans="1:7" x14ac:dyDescent="0.3">
      <c r="A185" s="40">
        <v>45058</v>
      </c>
      <c r="B185" s="21" t="s">
        <v>103</v>
      </c>
      <c r="C185" s="17" t="s">
        <v>377</v>
      </c>
      <c r="D185" s="17" t="s">
        <v>63</v>
      </c>
      <c r="E185" s="30" t="s">
        <v>2001</v>
      </c>
      <c r="F185" s="44">
        <v>6000</v>
      </c>
      <c r="G185" s="51"/>
    </row>
    <row r="186" spans="1:7" x14ac:dyDescent="0.3">
      <c r="A186" s="40">
        <v>45058</v>
      </c>
      <c r="B186" s="21" t="s">
        <v>173</v>
      </c>
      <c r="C186" s="17" t="s">
        <v>377</v>
      </c>
      <c r="D186" s="17" t="s">
        <v>90</v>
      </c>
      <c r="E186" s="30" t="s">
        <v>2002</v>
      </c>
      <c r="F186" s="44">
        <v>4223591.01</v>
      </c>
      <c r="G186" s="51"/>
    </row>
    <row r="187" spans="1:7" x14ac:dyDescent="0.3">
      <c r="A187" s="40">
        <v>45058</v>
      </c>
      <c r="B187" s="21" t="s">
        <v>103</v>
      </c>
      <c r="C187" s="17" t="s">
        <v>377</v>
      </c>
      <c r="D187" s="17" t="s">
        <v>448</v>
      </c>
      <c r="E187" s="30" t="s">
        <v>2003</v>
      </c>
      <c r="F187" s="44">
        <v>4212173.4800000004</v>
      </c>
      <c r="G187" s="51"/>
    </row>
    <row r="188" spans="1:7" x14ac:dyDescent="0.3">
      <c r="A188" s="42">
        <v>45058</v>
      </c>
      <c r="B188" s="22" t="s">
        <v>103</v>
      </c>
      <c r="C188" s="18" t="s">
        <v>377</v>
      </c>
      <c r="D188" s="18" t="s">
        <v>448</v>
      </c>
      <c r="E188" s="24" t="s">
        <v>667</v>
      </c>
      <c r="F188" s="58"/>
      <c r="G188" s="51">
        <v>4212173.4800000004</v>
      </c>
    </row>
    <row r="189" spans="1:7" x14ac:dyDescent="0.3">
      <c r="A189" s="42">
        <v>45058</v>
      </c>
      <c r="B189" s="22" t="s">
        <v>103</v>
      </c>
      <c r="C189" s="18" t="s">
        <v>377</v>
      </c>
      <c r="D189" s="18" t="s">
        <v>448</v>
      </c>
      <c r="E189" s="24" t="s">
        <v>667</v>
      </c>
      <c r="F189" s="58"/>
      <c r="G189" s="51">
        <v>4212073.4800000004</v>
      </c>
    </row>
    <row r="190" spans="1:7" x14ac:dyDescent="0.3">
      <c r="A190" s="41">
        <v>45058</v>
      </c>
      <c r="B190" s="23" t="s">
        <v>108</v>
      </c>
      <c r="C190" s="36" t="s">
        <v>416</v>
      </c>
      <c r="D190" s="17" t="s">
        <v>67</v>
      </c>
      <c r="E190" s="30" t="s">
        <v>2004</v>
      </c>
      <c r="F190" s="59"/>
      <c r="G190" s="51">
        <v>669.97</v>
      </c>
    </row>
    <row r="191" spans="1:7" x14ac:dyDescent="0.3">
      <c r="A191" s="43">
        <v>45058</v>
      </c>
      <c r="B191" s="22" t="s">
        <v>110</v>
      </c>
      <c r="C191" s="17">
        <v>428625</v>
      </c>
      <c r="D191" s="17" t="s">
        <v>83</v>
      </c>
      <c r="E191" s="24" t="s">
        <v>1898</v>
      </c>
      <c r="F191" s="112"/>
      <c r="G191" s="51">
        <v>111.36</v>
      </c>
    </row>
    <row r="192" spans="1:7" x14ac:dyDescent="0.3">
      <c r="A192" s="40">
        <v>45058</v>
      </c>
      <c r="B192" s="21" t="s">
        <v>187</v>
      </c>
      <c r="C192" s="35" t="s">
        <v>2005</v>
      </c>
      <c r="D192" s="17" t="s">
        <v>99</v>
      </c>
      <c r="E192" s="30" t="s">
        <v>2006</v>
      </c>
      <c r="F192" s="112"/>
      <c r="G192" s="51">
        <v>14400</v>
      </c>
    </row>
    <row r="193" spans="1:7" x14ac:dyDescent="0.3">
      <c r="A193" s="42">
        <v>45058</v>
      </c>
      <c r="B193" s="22" t="s">
        <v>103</v>
      </c>
      <c r="C193" s="18" t="s">
        <v>377</v>
      </c>
      <c r="D193" s="18" t="s">
        <v>65</v>
      </c>
      <c r="E193" s="24" t="s">
        <v>208</v>
      </c>
      <c r="F193" s="58"/>
      <c r="G193" s="51">
        <v>1.07</v>
      </c>
    </row>
    <row r="194" spans="1:7" x14ac:dyDescent="0.3">
      <c r="A194" s="41">
        <v>45058</v>
      </c>
      <c r="B194" s="23" t="s">
        <v>108</v>
      </c>
      <c r="C194" s="36" t="s">
        <v>416</v>
      </c>
      <c r="D194" s="17" t="s">
        <v>67</v>
      </c>
      <c r="E194" s="30" t="s">
        <v>2004</v>
      </c>
      <c r="F194" s="59"/>
      <c r="G194" s="51">
        <v>516.20000000000005</v>
      </c>
    </row>
    <row r="195" spans="1:7" x14ac:dyDescent="0.3">
      <c r="A195" s="42">
        <v>45058</v>
      </c>
      <c r="B195" s="22" t="s">
        <v>528</v>
      </c>
      <c r="C195" s="35" t="s">
        <v>2007</v>
      </c>
      <c r="D195" s="18" t="s">
        <v>78</v>
      </c>
      <c r="E195" s="24" t="s">
        <v>2008</v>
      </c>
      <c r="F195" s="51"/>
      <c r="G195" s="51">
        <v>1720</v>
      </c>
    </row>
    <row r="196" spans="1:7" x14ac:dyDescent="0.3">
      <c r="A196" s="40">
        <v>45061</v>
      </c>
      <c r="B196" s="21" t="s">
        <v>103</v>
      </c>
      <c r="C196" s="17" t="s">
        <v>377</v>
      </c>
      <c r="D196" s="17" t="s">
        <v>62</v>
      </c>
      <c r="E196" s="30" t="s">
        <v>204</v>
      </c>
      <c r="F196" s="44">
        <v>255623.22</v>
      </c>
      <c r="G196" s="51"/>
    </row>
    <row r="197" spans="1:7" x14ac:dyDescent="0.3">
      <c r="A197" s="43">
        <v>45061</v>
      </c>
      <c r="B197" s="22" t="s">
        <v>110</v>
      </c>
      <c r="C197" s="17">
        <v>428861</v>
      </c>
      <c r="D197" s="17" t="s">
        <v>83</v>
      </c>
      <c r="E197" s="24" t="s">
        <v>1898</v>
      </c>
      <c r="F197" s="112"/>
      <c r="G197" s="51">
        <v>74.239999999999995</v>
      </c>
    </row>
    <row r="198" spans="1:7" x14ac:dyDescent="0.3">
      <c r="A198" s="41">
        <v>45061</v>
      </c>
      <c r="B198" s="22" t="s">
        <v>135</v>
      </c>
      <c r="C198" s="17">
        <v>3212</v>
      </c>
      <c r="D198" s="17" t="s">
        <v>66</v>
      </c>
      <c r="E198" s="24" t="s">
        <v>1907</v>
      </c>
      <c r="F198" s="59"/>
      <c r="G198" s="51">
        <v>1386</v>
      </c>
    </row>
    <row r="199" spans="1:7" x14ac:dyDescent="0.3">
      <c r="A199" s="41">
        <v>45061</v>
      </c>
      <c r="B199" s="22" t="s">
        <v>135</v>
      </c>
      <c r="C199" s="17">
        <v>3211</v>
      </c>
      <c r="D199" s="17" t="s">
        <v>66</v>
      </c>
      <c r="E199" s="24" t="s">
        <v>1907</v>
      </c>
      <c r="F199" s="59"/>
      <c r="G199" s="51">
        <v>1887.7</v>
      </c>
    </row>
    <row r="200" spans="1:7" x14ac:dyDescent="0.3">
      <c r="A200" s="41">
        <v>45061</v>
      </c>
      <c r="B200" s="21" t="s">
        <v>168</v>
      </c>
      <c r="C200" s="36">
        <v>4204</v>
      </c>
      <c r="D200" s="17" t="s">
        <v>78</v>
      </c>
      <c r="E200" s="30" t="s">
        <v>2009</v>
      </c>
      <c r="F200" s="59"/>
      <c r="G200" s="51">
        <v>1800</v>
      </c>
    </row>
    <row r="201" spans="1:7" x14ac:dyDescent="0.3">
      <c r="A201" s="41">
        <v>45061</v>
      </c>
      <c r="B201" s="21" t="s">
        <v>170</v>
      </c>
      <c r="C201" s="36">
        <v>5719578</v>
      </c>
      <c r="D201" s="17" t="s">
        <v>89</v>
      </c>
      <c r="E201" s="30" t="s">
        <v>1279</v>
      </c>
      <c r="F201" s="59"/>
      <c r="G201" s="51">
        <v>8846.7000000000007</v>
      </c>
    </row>
    <row r="202" spans="1:7" x14ac:dyDescent="0.3">
      <c r="A202" s="41">
        <v>45061</v>
      </c>
      <c r="B202" s="21" t="s">
        <v>169</v>
      </c>
      <c r="C202" s="36">
        <v>42562370</v>
      </c>
      <c r="D202" s="17" t="s">
        <v>88</v>
      </c>
      <c r="E202" s="30" t="s">
        <v>2010</v>
      </c>
      <c r="F202" s="116"/>
      <c r="G202" s="51">
        <v>1500</v>
      </c>
    </row>
    <row r="203" spans="1:7" x14ac:dyDescent="0.3">
      <c r="A203" s="43">
        <v>45061</v>
      </c>
      <c r="B203" s="22" t="s">
        <v>114</v>
      </c>
      <c r="C203" s="17">
        <v>164660</v>
      </c>
      <c r="D203" s="17" t="s">
        <v>66</v>
      </c>
      <c r="E203" s="24" t="s">
        <v>2011</v>
      </c>
      <c r="F203" s="112"/>
      <c r="G203" s="51">
        <v>770</v>
      </c>
    </row>
    <row r="204" spans="1:7" x14ac:dyDescent="0.3">
      <c r="A204" s="41">
        <v>45061</v>
      </c>
      <c r="B204" s="21" t="s">
        <v>167</v>
      </c>
      <c r="C204" s="35" t="s">
        <v>2012</v>
      </c>
      <c r="D204" s="17" t="s">
        <v>69</v>
      </c>
      <c r="E204" s="30" t="s">
        <v>2013</v>
      </c>
      <c r="F204" s="59"/>
      <c r="G204" s="51">
        <v>12740.43</v>
      </c>
    </row>
    <row r="205" spans="1:7" ht="24" x14ac:dyDescent="0.3">
      <c r="A205" s="40">
        <v>45061</v>
      </c>
      <c r="B205" s="22" t="s">
        <v>149</v>
      </c>
      <c r="C205" s="36">
        <v>202300000000035</v>
      </c>
      <c r="D205" s="18" t="s">
        <v>63</v>
      </c>
      <c r="E205" s="109" t="s">
        <v>2014</v>
      </c>
      <c r="F205" s="112"/>
      <c r="G205" s="51">
        <v>2500</v>
      </c>
    </row>
    <row r="206" spans="1:7" x14ac:dyDescent="0.3">
      <c r="A206" s="43">
        <v>45061</v>
      </c>
      <c r="B206" s="22" t="s">
        <v>504</v>
      </c>
      <c r="C206" s="35" t="s">
        <v>2015</v>
      </c>
      <c r="D206" s="18" t="s">
        <v>63</v>
      </c>
      <c r="E206" s="24" t="s">
        <v>506</v>
      </c>
      <c r="F206" s="121"/>
      <c r="G206" s="51">
        <v>1665</v>
      </c>
    </row>
    <row r="207" spans="1:7" ht="24" x14ac:dyDescent="0.3">
      <c r="A207" s="43">
        <v>45061</v>
      </c>
      <c r="B207" s="21" t="s">
        <v>118</v>
      </c>
      <c r="C207" s="36">
        <v>1391</v>
      </c>
      <c r="D207" s="17" t="s">
        <v>75</v>
      </c>
      <c r="E207" s="30" t="s">
        <v>2016</v>
      </c>
      <c r="F207" s="112"/>
      <c r="G207" s="51">
        <v>2083.5</v>
      </c>
    </row>
    <row r="208" spans="1:7" x14ac:dyDescent="0.3">
      <c r="A208" s="41">
        <v>45061</v>
      </c>
      <c r="B208" s="21" t="s">
        <v>398</v>
      </c>
      <c r="C208" s="36">
        <v>202300000000017</v>
      </c>
      <c r="D208" s="17" t="s">
        <v>392</v>
      </c>
      <c r="E208" s="30" t="s">
        <v>2017</v>
      </c>
      <c r="F208" s="59"/>
      <c r="G208" s="51">
        <v>181285.47</v>
      </c>
    </row>
    <row r="209" spans="1:7" x14ac:dyDescent="0.3">
      <c r="A209" s="41">
        <v>45061</v>
      </c>
      <c r="B209" s="21" t="s">
        <v>398</v>
      </c>
      <c r="C209" s="36">
        <v>202300000000021</v>
      </c>
      <c r="D209" s="17" t="s">
        <v>392</v>
      </c>
      <c r="E209" s="30" t="s">
        <v>2018</v>
      </c>
      <c r="F209" s="59"/>
      <c r="G209" s="51">
        <v>36793.75</v>
      </c>
    </row>
    <row r="210" spans="1:7" x14ac:dyDescent="0.3">
      <c r="A210" s="43">
        <v>45061</v>
      </c>
      <c r="B210" s="22" t="s">
        <v>2019</v>
      </c>
      <c r="C210" s="35" t="s">
        <v>2020</v>
      </c>
      <c r="D210" s="17" t="s">
        <v>83</v>
      </c>
      <c r="E210" s="24" t="s">
        <v>250</v>
      </c>
      <c r="F210" s="112"/>
      <c r="G210" s="51">
        <v>320.07</v>
      </c>
    </row>
    <row r="211" spans="1:7" x14ac:dyDescent="0.3">
      <c r="A211" s="41">
        <v>45061</v>
      </c>
      <c r="B211" s="21" t="s">
        <v>135</v>
      </c>
      <c r="C211" s="17">
        <v>3213</v>
      </c>
      <c r="D211" s="17" t="s">
        <v>66</v>
      </c>
      <c r="E211" s="30" t="s">
        <v>1907</v>
      </c>
      <c r="F211" s="59"/>
      <c r="G211" s="51">
        <v>2062.6</v>
      </c>
    </row>
    <row r="212" spans="1:7" x14ac:dyDescent="0.3">
      <c r="A212" s="42">
        <v>45061</v>
      </c>
      <c r="B212" s="22" t="s">
        <v>103</v>
      </c>
      <c r="C212" s="18" t="s">
        <v>377</v>
      </c>
      <c r="D212" s="18" t="s">
        <v>65</v>
      </c>
      <c r="E212" s="24" t="s">
        <v>217</v>
      </c>
      <c r="F212" s="58"/>
      <c r="G212" s="51">
        <v>6.6899999999999995</v>
      </c>
    </row>
    <row r="213" spans="1:7" x14ac:dyDescent="0.3">
      <c r="A213" s="40">
        <v>45062</v>
      </c>
      <c r="B213" s="21" t="s">
        <v>103</v>
      </c>
      <c r="C213" s="17" t="s">
        <v>377</v>
      </c>
      <c r="D213" s="17" t="s">
        <v>62</v>
      </c>
      <c r="E213" s="30" t="s">
        <v>725</v>
      </c>
      <c r="F213" s="44">
        <v>2243652.48</v>
      </c>
      <c r="G213" s="51"/>
    </row>
    <row r="214" spans="1:7" x14ac:dyDescent="0.3">
      <c r="A214" s="40">
        <v>45062</v>
      </c>
      <c r="B214" s="21" t="s">
        <v>103</v>
      </c>
      <c r="C214" s="17" t="s">
        <v>377</v>
      </c>
      <c r="D214" s="17" t="s">
        <v>62</v>
      </c>
      <c r="E214" s="30" t="s">
        <v>204</v>
      </c>
      <c r="F214" s="44">
        <v>104272.05</v>
      </c>
      <c r="G214" s="51"/>
    </row>
    <row r="215" spans="1:7" x14ac:dyDescent="0.3">
      <c r="A215" s="42">
        <v>45062</v>
      </c>
      <c r="B215" s="22" t="s">
        <v>668</v>
      </c>
      <c r="C215" s="18" t="s">
        <v>377</v>
      </c>
      <c r="D215" s="18" t="s">
        <v>448</v>
      </c>
      <c r="E215" s="30" t="s">
        <v>2021</v>
      </c>
      <c r="F215" s="116"/>
      <c r="G215" s="114">
        <v>1190336.82</v>
      </c>
    </row>
    <row r="216" spans="1:7" x14ac:dyDescent="0.3">
      <c r="A216" s="42">
        <v>45062</v>
      </c>
      <c r="B216" s="22" t="s">
        <v>668</v>
      </c>
      <c r="C216" s="18" t="s">
        <v>377</v>
      </c>
      <c r="D216" s="18" t="s">
        <v>448</v>
      </c>
      <c r="E216" s="30" t="s">
        <v>2022</v>
      </c>
      <c r="F216" s="116"/>
      <c r="G216" s="114">
        <v>605726.49</v>
      </c>
    </row>
    <row r="217" spans="1:7" x14ac:dyDescent="0.3">
      <c r="A217" s="42">
        <v>45062</v>
      </c>
      <c r="B217" s="22" t="s">
        <v>668</v>
      </c>
      <c r="C217" s="18" t="s">
        <v>377</v>
      </c>
      <c r="D217" s="18" t="s">
        <v>448</v>
      </c>
      <c r="E217" s="30" t="s">
        <v>2023</v>
      </c>
      <c r="F217" s="116"/>
      <c r="G217" s="114">
        <v>205457.47</v>
      </c>
    </row>
    <row r="218" spans="1:7" ht="24" x14ac:dyDescent="0.3">
      <c r="A218" s="42">
        <v>45062</v>
      </c>
      <c r="B218" s="22" t="s">
        <v>668</v>
      </c>
      <c r="C218" s="18" t="s">
        <v>377</v>
      </c>
      <c r="D218" s="18" t="s">
        <v>448</v>
      </c>
      <c r="E218" s="34" t="s">
        <v>2024</v>
      </c>
      <c r="F218" s="116"/>
      <c r="G218" s="114">
        <v>242131.7</v>
      </c>
    </row>
    <row r="219" spans="1:7" x14ac:dyDescent="0.3">
      <c r="A219" s="41">
        <v>45062</v>
      </c>
      <c r="B219" s="21" t="s">
        <v>135</v>
      </c>
      <c r="C219" s="17">
        <v>3218</v>
      </c>
      <c r="D219" s="17" t="s">
        <v>91</v>
      </c>
      <c r="E219" s="30" t="s">
        <v>2025</v>
      </c>
      <c r="F219" s="59"/>
      <c r="G219" s="51">
        <v>372.6</v>
      </c>
    </row>
    <row r="220" spans="1:7" x14ac:dyDescent="0.3">
      <c r="A220" s="41">
        <v>45062</v>
      </c>
      <c r="B220" s="22" t="s">
        <v>135</v>
      </c>
      <c r="C220" s="17">
        <v>3222</v>
      </c>
      <c r="D220" s="17" t="s">
        <v>82</v>
      </c>
      <c r="E220" s="24" t="s">
        <v>755</v>
      </c>
      <c r="F220" s="59"/>
      <c r="G220" s="51">
        <v>445.8</v>
      </c>
    </row>
    <row r="221" spans="1:7" x14ac:dyDescent="0.3">
      <c r="A221" s="41">
        <v>45062</v>
      </c>
      <c r="B221" s="22" t="s">
        <v>135</v>
      </c>
      <c r="C221" s="17">
        <v>3221</v>
      </c>
      <c r="D221" s="17" t="s">
        <v>66</v>
      </c>
      <c r="E221" s="24" t="s">
        <v>1907</v>
      </c>
      <c r="F221" s="59"/>
      <c r="G221" s="51">
        <v>495</v>
      </c>
    </row>
    <row r="222" spans="1:7" x14ac:dyDescent="0.3">
      <c r="A222" s="43">
        <v>45062</v>
      </c>
      <c r="B222" s="21" t="s">
        <v>166</v>
      </c>
      <c r="C222" s="17">
        <v>1764</v>
      </c>
      <c r="D222" s="17" t="s">
        <v>81</v>
      </c>
      <c r="E222" s="24" t="s">
        <v>1930</v>
      </c>
      <c r="F222" s="121"/>
      <c r="G222" s="51">
        <v>816</v>
      </c>
    </row>
    <row r="223" spans="1:7" x14ac:dyDescent="0.3">
      <c r="A223" s="41">
        <v>45062</v>
      </c>
      <c r="B223" s="21" t="s">
        <v>196</v>
      </c>
      <c r="C223" s="17">
        <v>1640</v>
      </c>
      <c r="D223" s="17" t="s">
        <v>66</v>
      </c>
      <c r="E223" s="24" t="s">
        <v>226</v>
      </c>
      <c r="F223" s="59"/>
      <c r="G223" s="51">
        <v>5820</v>
      </c>
    </row>
    <row r="224" spans="1:7" x14ac:dyDescent="0.3">
      <c r="A224" s="41">
        <v>45062</v>
      </c>
      <c r="B224" s="21" t="s">
        <v>196</v>
      </c>
      <c r="C224" s="17">
        <v>1645</v>
      </c>
      <c r="D224" s="17" t="s">
        <v>66</v>
      </c>
      <c r="E224" s="24" t="s">
        <v>226</v>
      </c>
      <c r="F224" s="59"/>
      <c r="G224" s="51">
        <v>295.2</v>
      </c>
    </row>
    <row r="225" spans="1:7" x14ac:dyDescent="0.3">
      <c r="A225" s="41">
        <v>45062</v>
      </c>
      <c r="B225" s="21" t="s">
        <v>196</v>
      </c>
      <c r="C225" s="17">
        <v>1623</v>
      </c>
      <c r="D225" s="17" t="s">
        <v>66</v>
      </c>
      <c r="E225" s="24" t="s">
        <v>226</v>
      </c>
      <c r="F225" s="59"/>
      <c r="G225" s="51">
        <v>52050.46</v>
      </c>
    </row>
    <row r="226" spans="1:7" x14ac:dyDescent="0.3">
      <c r="A226" s="41">
        <v>45062</v>
      </c>
      <c r="B226" s="21" t="s">
        <v>196</v>
      </c>
      <c r="C226" s="17">
        <v>1644</v>
      </c>
      <c r="D226" s="17" t="s">
        <v>66</v>
      </c>
      <c r="E226" s="24" t="s">
        <v>226</v>
      </c>
      <c r="F226" s="59"/>
      <c r="G226" s="51">
        <v>2656.8</v>
      </c>
    </row>
    <row r="227" spans="1:7" x14ac:dyDescent="0.3">
      <c r="A227" s="41">
        <v>45062</v>
      </c>
      <c r="B227" s="21" t="s">
        <v>196</v>
      </c>
      <c r="C227" s="17">
        <v>1639</v>
      </c>
      <c r="D227" s="17" t="s">
        <v>66</v>
      </c>
      <c r="E227" s="24" t="s">
        <v>226</v>
      </c>
      <c r="F227" s="59"/>
      <c r="G227" s="51">
        <v>9308.11</v>
      </c>
    </row>
    <row r="228" spans="1:7" x14ac:dyDescent="0.3">
      <c r="A228" s="41">
        <v>45062</v>
      </c>
      <c r="B228" s="21" t="s">
        <v>196</v>
      </c>
      <c r="C228" s="17">
        <v>1624</v>
      </c>
      <c r="D228" s="17" t="s">
        <v>66</v>
      </c>
      <c r="E228" s="24" t="s">
        <v>226</v>
      </c>
      <c r="F228" s="59"/>
      <c r="G228" s="51">
        <v>20731.7</v>
      </c>
    </row>
    <row r="229" spans="1:7" x14ac:dyDescent="0.3">
      <c r="A229" s="43">
        <v>45062</v>
      </c>
      <c r="B229" s="22" t="s">
        <v>136</v>
      </c>
      <c r="C229" s="35" t="s">
        <v>2026</v>
      </c>
      <c r="D229" s="18" t="s">
        <v>82</v>
      </c>
      <c r="E229" s="24" t="s">
        <v>252</v>
      </c>
      <c r="F229" s="112"/>
      <c r="G229" s="51">
        <v>9040</v>
      </c>
    </row>
    <row r="230" spans="1:7" x14ac:dyDescent="0.3">
      <c r="A230" s="43">
        <v>45062</v>
      </c>
      <c r="B230" s="25" t="s">
        <v>1391</v>
      </c>
      <c r="C230" s="35" t="s">
        <v>2027</v>
      </c>
      <c r="D230" s="20" t="s">
        <v>66</v>
      </c>
      <c r="E230" s="32" t="s">
        <v>226</v>
      </c>
      <c r="F230" s="112"/>
      <c r="G230" s="51">
        <v>281</v>
      </c>
    </row>
    <row r="231" spans="1:7" x14ac:dyDescent="0.3">
      <c r="A231" s="42">
        <v>45062</v>
      </c>
      <c r="B231" s="22" t="s">
        <v>103</v>
      </c>
      <c r="C231" s="18" t="s">
        <v>377</v>
      </c>
      <c r="D231" s="18" t="s">
        <v>65</v>
      </c>
      <c r="E231" s="24" t="s">
        <v>217</v>
      </c>
      <c r="F231" s="58"/>
      <c r="G231" s="51">
        <v>13.379999999999999</v>
      </c>
    </row>
    <row r="232" spans="1:7" x14ac:dyDescent="0.3">
      <c r="A232" s="40">
        <v>45062</v>
      </c>
      <c r="B232" s="22" t="s">
        <v>2028</v>
      </c>
      <c r="C232" s="17" t="s">
        <v>2029</v>
      </c>
      <c r="D232" s="18" t="s">
        <v>63</v>
      </c>
      <c r="E232" s="30" t="s">
        <v>2030</v>
      </c>
      <c r="F232" s="112"/>
      <c r="G232" s="51">
        <v>1946</v>
      </c>
    </row>
    <row r="233" spans="1:7" x14ac:dyDescent="0.3">
      <c r="A233" s="40">
        <v>45063</v>
      </c>
      <c r="B233" s="21" t="s">
        <v>103</v>
      </c>
      <c r="C233" s="17" t="s">
        <v>377</v>
      </c>
      <c r="D233" s="17" t="s">
        <v>62</v>
      </c>
      <c r="E233" s="30" t="s">
        <v>204</v>
      </c>
      <c r="F233" s="44">
        <v>42271.24</v>
      </c>
      <c r="G233" s="51"/>
    </row>
    <row r="234" spans="1:7" x14ac:dyDescent="0.3">
      <c r="A234" s="43">
        <v>45063</v>
      </c>
      <c r="B234" s="22" t="s">
        <v>110</v>
      </c>
      <c r="C234" s="17">
        <v>429112</v>
      </c>
      <c r="D234" s="17" t="s">
        <v>83</v>
      </c>
      <c r="E234" s="24" t="s">
        <v>1898</v>
      </c>
      <c r="F234" s="112"/>
      <c r="G234" s="51">
        <v>74.239999999999995</v>
      </c>
    </row>
    <row r="235" spans="1:7" x14ac:dyDescent="0.3">
      <c r="A235" s="40">
        <v>45063</v>
      </c>
      <c r="B235" s="21" t="s">
        <v>1752</v>
      </c>
      <c r="C235" s="35" t="s">
        <v>2031</v>
      </c>
      <c r="D235" s="17" t="s">
        <v>68</v>
      </c>
      <c r="E235" s="24" t="s">
        <v>1754</v>
      </c>
      <c r="F235" s="112"/>
      <c r="G235" s="51">
        <v>2285.5</v>
      </c>
    </row>
    <row r="236" spans="1:7" x14ac:dyDescent="0.3">
      <c r="A236" s="41">
        <v>45063</v>
      </c>
      <c r="B236" s="21" t="s">
        <v>196</v>
      </c>
      <c r="C236" s="35" t="s">
        <v>2032</v>
      </c>
      <c r="D236" s="17" t="s">
        <v>66</v>
      </c>
      <c r="E236" s="24" t="s">
        <v>226</v>
      </c>
      <c r="F236" s="59"/>
      <c r="G236" s="51">
        <v>17118.14</v>
      </c>
    </row>
    <row r="237" spans="1:7" x14ac:dyDescent="0.3">
      <c r="A237" s="40">
        <v>45063</v>
      </c>
      <c r="B237" s="21" t="s">
        <v>1752</v>
      </c>
      <c r="C237" s="35" t="s">
        <v>2033</v>
      </c>
      <c r="D237" s="17" t="s">
        <v>68</v>
      </c>
      <c r="E237" s="24" t="s">
        <v>1754</v>
      </c>
      <c r="F237" s="112"/>
      <c r="G237" s="51">
        <v>1632.5</v>
      </c>
    </row>
    <row r="238" spans="1:7" x14ac:dyDescent="0.3">
      <c r="A238" s="43">
        <v>45063</v>
      </c>
      <c r="B238" s="22" t="s">
        <v>1266</v>
      </c>
      <c r="C238" s="35" t="s">
        <v>2034</v>
      </c>
      <c r="D238" s="17" t="s">
        <v>66</v>
      </c>
      <c r="E238" s="24" t="s">
        <v>226</v>
      </c>
      <c r="F238" s="112"/>
      <c r="G238" s="51">
        <v>3779.9</v>
      </c>
    </row>
    <row r="239" spans="1:7" x14ac:dyDescent="0.3">
      <c r="A239" s="43">
        <v>45063</v>
      </c>
      <c r="B239" s="22" t="s">
        <v>1266</v>
      </c>
      <c r="C239" s="35" t="s">
        <v>2035</v>
      </c>
      <c r="D239" s="17" t="s">
        <v>66</v>
      </c>
      <c r="E239" s="24" t="s">
        <v>226</v>
      </c>
      <c r="F239" s="112"/>
      <c r="G239" s="51">
        <v>3779.9</v>
      </c>
    </row>
    <row r="240" spans="1:7" x14ac:dyDescent="0.3">
      <c r="A240" s="41">
        <v>45063</v>
      </c>
      <c r="B240" s="21" t="s">
        <v>196</v>
      </c>
      <c r="C240" s="35" t="s">
        <v>2036</v>
      </c>
      <c r="D240" s="17" t="s">
        <v>66</v>
      </c>
      <c r="E240" s="24" t="s">
        <v>226</v>
      </c>
      <c r="F240" s="59"/>
      <c r="G240" s="51">
        <v>10928.4</v>
      </c>
    </row>
    <row r="241" spans="1:7" x14ac:dyDescent="0.3">
      <c r="A241" s="40">
        <v>45063</v>
      </c>
      <c r="B241" s="21" t="s">
        <v>152</v>
      </c>
      <c r="C241" s="36" t="s">
        <v>2029</v>
      </c>
      <c r="D241" s="17" t="s">
        <v>63</v>
      </c>
      <c r="E241" s="30" t="s">
        <v>265</v>
      </c>
      <c r="F241" s="49"/>
      <c r="G241" s="51">
        <v>2659.28</v>
      </c>
    </row>
    <row r="242" spans="1:7" x14ac:dyDescent="0.3">
      <c r="A242" s="42">
        <v>45063</v>
      </c>
      <c r="B242" s="22" t="s">
        <v>103</v>
      </c>
      <c r="C242" s="18" t="s">
        <v>377</v>
      </c>
      <c r="D242" s="18" t="s">
        <v>65</v>
      </c>
      <c r="E242" s="24" t="s">
        <v>217</v>
      </c>
      <c r="F242" s="58"/>
      <c r="G242" s="51">
        <v>13.379999999999999</v>
      </c>
    </row>
    <row r="243" spans="1:7" x14ac:dyDescent="0.3">
      <c r="A243" s="40">
        <v>45064</v>
      </c>
      <c r="B243" s="21" t="s">
        <v>103</v>
      </c>
      <c r="C243" s="17" t="s">
        <v>377</v>
      </c>
      <c r="D243" s="17" t="s">
        <v>62</v>
      </c>
      <c r="E243" s="30" t="s">
        <v>204</v>
      </c>
      <c r="F243" s="44">
        <v>23200.22</v>
      </c>
      <c r="G243" s="51"/>
    </row>
    <row r="244" spans="1:7" x14ac:dyDescent="0.3">
      <c r="A244" s="40">
        <v>45064</v>
      </c>
      <c r="B244" s="21" t="s">
        <v>103</v>
      </c>
      <c r="C244" s="17" t="s">
        <v>377</v>
      </c>
      <c r="D244" s="17" t="s">
        <v>629</v>
      </c>
      <c r="E244" s="30" t="s">
        <v>2037</v>
      </c>
      <c r="F244" s="44">
        <v>365.88</v>
      </c>
      <c r="G244" s="51"/>
    </row>
    <row r="245" spans="1:7" x14ac:dyDescent="0.3">
      <c r="A245" s="41">
        <v>45064</v>
      </c>
      <c r="B245" s="21" t="s">
        <v>135</v>
      </c>
      <c r="C245" s="17">
        <v>3231</v>
      </c>
      <c r="D245" s="17" t="s">
        <v>91</v>
      </c>
      <c r="E245" s="30" t="s">
        <v>2038</v>
      </c>
      <c r="F245" s="59"/>
      <c r="G245" s="51">
        <v>294</v>
      </c>
    </row>
    <row r="246" spans="1:7" x14ac:dyDescent="0.3">
      <c r="A246" s="43">
        <v>45064</v>
      </c>
      <c r="B246" s="21" t="s">
        <v>716</v>
      </c>
      <c r="C246" s="18" t="s">
        <v>381</v>
      </c>
      <c r="D246" s="17" t="s">
        <v>76</v>
      </c>
      <c r="E246" s="24" t="s">
        <v>2039</v>
      </c>
      <c r="F246" s="112"/>
      <c r="G246" s="51">
        <v>365.88</v>
      </c>
    </row>
    <row r="247" spans="1:7" x14ac:dyDescent="0.3">
      <c r="A247" s="41">
        <v>45064</v>
      </c>
      <c r="B247" s="21" t="s">
        <v>962</v>
      </c>
      <c r="C247" s="36">
        <v>202300000000006</v>
      </c>
      <c r="D247" s="17" t="s">
        <v>74</v>
      </c>
      <c r="E247" s="30" t="s">
        <v>2040</v>
      </c>
      <c r="F247" s="59"/>
      <c r="G247" s="51">
        <v>15000</v>
      </c>
    </row>
    <row r="248" spans="1:7" x14ac:dyDescent="0.3">
      <c r="A248" s="42">
        <v>45064</v>
      </c>
      <c r="B248" s="22" t="s">
        <v>103</v>
      </c>
      <c r="C248" s="18" t="s">
        <v>377</v>
      </c>
      <c r="D248" s="18" t="s">
        <v>65</v>
      </c>
      <c r="E248" s="24" t="s">
        <v>422</v>
      </c>
      <c r="F248" s="58"/>
      <c r="G248" s="51">
        <v>2.5</v>
      </c>
    </row>
    <row r="249" spans="1:7" ht="24" x14ac:dyDescent="0.3">
      <c r="A249" s="42">
        <v>45064</v>
      </c>
      <c r="B249" s="22" t="s">
        <v>176</v>
      </c>
      <c r="C249" s="101" t="s">
        <v>2029</v>
      </c>
      <c r="D249" s="18" t="s">
        <v>76</v>
      </c>
      <c r="E249" s="24" t="s">
        <v>1766</v>
      </c>
      <c r="F249" s="58"/>
      <c r="G249" s="51">
        <v>1929.26</v>
      </c>
    </row>
    <row r="250" spans="1:7" x14ac:dyDescent="0.3">
      <c r="A250" s="41">
        <v>45064</v>
      </c>
      <c r="B250" s="22" t="s">
        <v>135</v>
      </c>
      <c r="C250" s="17">
        <v>3232</v>
      </c>
      <c r="D250" s="17" t="s">
        <v>82</v>
      </c>
      <c r="E250" s="24" t="s">
        <v>755</v>
      </c>
      <c r="F250" s="59"/>
      <c r="G250" s="51">
        <v>5970</v>
      </c>
    </row>
    <row r="251" spans="1:7" x14ac:dyDescent="0.3">
      <c r="A251" s="42">
        <v>45064</v>
      </c>
      <c r="B251" s="22" t="s">
        <v>103</v>
      </c>
      <c r="C251" s="18" t="s">
        <v>377</v>
      </c>
      <c r="D251" s="18" t="s">
        <v>65</v>
      </c>
      <c r="E251" s="24" t="s">
        <v>217</v>
      </c>
      <c r="F251" s="58"/>
      <c r="G251" s="51">
        <v>4.46</v>
      </c>
    </row>
    <row r="252" spans="1:7" x14ac:dyDescent="0.3">
      <c r="A252" s="40">
        <v>45065</v>
      </c>
      <c r="B252" s="21" t="s">
        <v>103</v>
      </c>
      <c r="C252" s="17" t="s">
        <v>377</v>
      </c>
      <c r="D252" s="17" t="s">
        <v>62</v>
      </c>
      <c r="E252" s="30" t="s">
        <v>204</v>
      </c>
      <c r="F252" s="44">
        <v>600803.17000000004</v>
      </c>
      <c r="G252" s="51"/>
    </row>
    <row r="253" spans="1:7" x14ac:dyDescent="0.3">
      <c r="A253" s="40">
        <v>45065</v>
      </c>
      <c r="B253" s="21" t="s">
        <v>103</v>
      </c>
      <c r="C253" s="17" t="s">
        <v>377</v>
      </c>
      <c r="D253" s="17" t="s">
        <v>629</v>
      </c>
      <c r="E253" s="30" t="s">
        <v>219</v>
      </c>
      <c r="F253" s="44">
        <v>26180.58</v>
      </c>
      <c r="G253" s="51"/>
    </row>
    <row r="254" spans="1:7" x14ac:dyDescent="0.3">
      <c r="A254" s="42">
        <v>45065</v>
      </c>
      <c r="B254" s="22" t="s">
        <v>176</v>
      </c>
      <c r="C254" s="101" t="s">
        <v>2041</v>
      </c>
      <c r="D254" s="18" t="s">
        <v>76</v>
      </c>
      <c r="E254" s="24" t="s">
        <v>2042</v>
      </c>
      <c r="F254" s="58"/>
      <c r="G254" s="51">
        <v>5000</v>
      </c>
    </row>
    <row r="255" spans="1:7" x14ac:dyDescent="0.3">
      <c r="A255" s="42">
        <v>45065</v>
      </c>
      <c r="B255" s="22" t="s">
        <v>2043</v>
      </c>
      <c r="C255" s="17">
        <v>27175</v>
      </c>
      <c r="D255" s="18" t="s">
        <v>66</v>
      </c>
      <c r="E255" s="24" t="s">
        <v>226</v>
      </c>
      <c r="F255" s="58"/>
      <c r="G255" s="51">
        <v>242.4</v>
      </c>
    </row>
    <row r="256" spans="1:7" x14ac:dyDescent="0.3">
      <c r="A256" s="41">
        <v>45065</v>
      </c>
      <c r="B256" s="21" t="s">
        <v>201</v>
      </c>
      <c r="C256" s="36">
        <v>78451329</v>
      </c>
      <c r="D256" s="17" t="s">
        <v>93</v>
      </c>
      <c r="E256" s="30" t="s">
        <v>2044</v>
      </c>
      <c r="F256" s="59"/>
      <c r="G256" s="51">
        <v>497176.81</v>
      </c>
    </row>
    <row r="257" spans="1:7" x14ac:dyDescent="0.3">
      <c r="A257" s="41">
        <v>45065</v>
      </c>
      <c r="B257" s="21" t="s">
        <v>182</v>
      </c>
      <c r="C257" s="36">
        <v>65911619</v>
      </c>
      <c r="D257" s="17" t="s">
        <v>85</v>
      </c>
      <c r="E257" s="30" t="s">
        <v>2045</v>
      </c>
      <c r="F257" s="59"/>
      <c r="G257" s="51">
        <v>12454.85</v>
      </c>
    </row>
    <row r="258" spans="1:7" x14ac:dyDescent="0.3">
      <c r="A258" s="41">
        <v>45065</v>
      </c>
      <c r="B258" s="21" t="s">
        <v>150</v>
      </c>
      <c r="C258" s="36">
        <v>16384310</v>
      </c>
      <c r="D258" s="17" t="s">
        <v>84</v>
      </c>
      <c r="E258" s="30" t="s">
        <v>2046</v>
      </c>
      <c r="F258" s="59"/>
      <c r="G258" s="51">
        <v>1109.21</v>
      </c>
    </row>
    <row r="259" spans="1:7" x14ac:dyDescent="0.3">
      <c r="A259" s="41">
        <v>45065</v>
      </c>
      <c r="B259" s="21" t="s">
        <v>182</v>
      </c>
      <c r="C259" s="36">
        <v>63854800</v>
      </c>
      <c r="D259" s="18" t="s">
        <v>94</v>
      </c>
      <c r="E259" s="30" t="s">
        <v>2047</v>
      </c>
      <c r="F259" s="59"/>
      <c r="G259" s="51">
        <v>136.05000000000001</v>
      </c>
    </row>
    <row r="260" spans="1:7" x14ac:dyDescent="0.3">
      <c r="A260" s="41">
        <v>45065</v>
      </c>
      <c r="B260" s="21" t="s">
        <v>182</v>
      </c>
      <c r="C260" s="36">
        <v>19776187</v>
      </c>
      <c r="D260" s="17" t="s">
        <v>85</v>
      </c>
      <c r="E260" s="30" t="s">
        <v>2048</v>
      </c>
      <c r="F260" s="59"/>
      <c r="G260" s="51">
        <v>490.81</v>
      </c>
    </row>
    <row r="261" spans="1:7" x14ac:dyDescent="0.3">
      <c r="A261" s="41">
        <v>45065</v>
      </c>
      <c r="B261" s="21" t="s">
        <v>182</v>
      </c>
      <c r="C261" s="36">
        <v>64178654</v>
      </c>
      <c r="D261" s="18" t="s">
        <v>94</v>
      </c>
      <c r="E261" s="30" t="s">
        <v>2049</v>
      </c>
      <c r="F261" s="59"/>
      <c r="G261" s="51">
        <v>106905.73</v>
      </c>
    </row>
    <row r="262" spans="1:7" x14ac:dyDescent="0.3">
      <c r="A262" s="41">
        <v>45065</v>
      </c>
      <c r="B262" s="21" t="s">
        <v>182</v>
      </c>
      <c r="C262" s="36">
        <v>66938850</v>
      </c>
      <c r="D262" s="18" t="s">
        <v>76</v>
      </c>
      <c r="E262" s="30" t="s">
        <v>2050</v>
      </c>
      <c r="F262" s="59"/>
      <c r="G262" s="51">
        <v>229.4</v>
      </c>
    </row>
    <row r="263" spans="1:7" x14ac:dyDescent="0.3">
      <c r="A263" s="43">
        <v>45065</v>
      </c>
      <c r="B263" s="25" t="s">
        <v>1391</v>
      </c>
      <c r="C263" s="35" t="s">
        <v>2051</v>
      </c>
      <c r="D263" s="20" t="s">
        <v>66</v>
      </c>
      <c r="E263" s="32" t="s">
        <v>226</v>
      </c>
      <c r="F263" s="112"/>
      <c r="G263" s="51">
        <v>3238.49</v>
      </c>
    </row>
    <row r="264" spans="1:7" x14ac:dyDescent="0.3">
      <c r="A264" s="40">
        <v>45068</v>
      </c>
      <c r="B264" s="21" t="s">
        <v>103</v>
      </c>
      <c r="C264" s="17" t="s">
        <v>377</v>
      </c>
      <c r="D264" s="17" t="s">
        <v>62</v>
      </c>
      <c r="E264" s="30" t="s">
        <v>204</v>
      </c>
      <c r="F264" s="44">
        <v>15969.2</v>
      </c>
      <c r="G264" s="51"/>
    </row>
    <row r="265" spans="1:7" x14ac:dyDescent="0.3">
      <c r="A265" s="41">
        <v>45068</v>
      </c>
      <c r="B265" s="21" t="s">
        <v>1569</v>
      </c>
      <c r="C265" s="36">
        <v>138386</v>
      </c>
      <c r="D265" s="17" t="s">
        <v>95</v>
      </c>
      <c r="E265" s="30" t="s">
        <v>2052</v>
      </c>
      <c r="F265" s="59"/>
      <c r="G265" s="51">
        <v>450</v>
      </c>
    </row>
    <row r="266" spans="1:7" x14ac:dyDescent="0.3">
      <c r="A266" s="42">
        <v>45068</v>
      </c>
      <c r="B266" s="22" t="s">
        <v>176</v>
      </c>
      <c r="C266" s="101" t="s">
        <v>2053</v>
      </c>
      <c r="D266" s="18" t="s">
        <v>76</v>
      </c>
      <c r="E266" s="24" t="s">
        <v>2054</v>
      </c>
      <c r="F266" s="58"/>
      <c r="G266" s="51">
        <v>6821.69</v>
      </c>
    </row>
    <row r="267" spans="1:7" x14ac:dyDescent="0.3">
      <c r="A267" s="42">
        <v>45068</v>
      </c>
      <c r="B267" s="22" t="s">
        <v>176</v>
      </c>
      <c r="C267" s="101" t="s">
        <v>2055</v>
      </c>
      <c r="D267" s="18" t="s">
        <v>76</v>
      </c>
      <c r="E267" s="30" t="s">
        <v>2056</v>
      </c>
      <c r="F267" s="58"/>
      <c r="G267" s="51">
        <v>2004.65</v>
      </c>
    </row>
    <row r="268" spans="1:7" x14ac:dyDescent="0.3">
      <c r="A268" s="41">
        <v>45068</v>
      </c>
      <c r="B268" s="21" t="s">
        <v>188</v>
      </c>
      <c r="C268" s="36">
        <v>5150</v>
      </c>
      <c r="D268" s="17" t="s">
        <v>70</v>
      </c>
      <c r="E268" s="30" t="s">
        <v>2057</v>
      </c>
      <c r="F268" s="61"/>
      <c r="G268" s="51">
        <v>5340</v>
      </c>
    </row>
    <row r="269" spans="1:7" x14ac:dyDescent="0.3">
      <c r="A269" s="41">
        <v>45068</v>
      </c>
      <c r="B269" s="22" t="s">
        <v>1971</v>
      </c>
      <c r="C269" s="35" t="s">
        <v>2058</v>
      </c>
      <c r="D269" s="17" t="s">
        <v>66</v>
      </c>
      <c r="E269" s="24" t="s">
        <v>226</v>
      </c>
      <c r="F269" s="59"/>
      <c r="G269" s="51">
        <v>1250</v>
      </c>
    </row>
    <row r="270" spans="1:7" x14ac:dyDescent="0.3">
      <c r="A270" s="42">
        <v>45068</v>
      </c>
      <c r="B270" s="22" t="s">
        <v>103</v>
      </c>
      <c r="C270" s="18" t="s">
        <v>377</v>
      </c>
      <c r="D270" s="18" t="s">
        <v>65</v>
      </c>
      <c r="E270" s="24" t="s">
        <v>217</v>
      </c>
      <c r="F270" s="58"/>
      <c r="G270" s="51">
        <v>2.23</v>
      </c>
    </row>
    <row r="271" spans="1:7" ht="24" x14ac:dyDescent="0.3">
      <c r="A271" s="41">
        <v>45068</v>
      </c>
      <c r="B271" s="27" t="s">
        <v>186</v>
      </c>
      <c r="C271" s="37">
        <v>132511148</v>
      </c>
      <c r="D271" s="19" t="s">
        <v>72</v>
      </c>
      <c r="E271" s="34" t="s">
        <v>2059</v>
      </c>
      <c r="F271" s="59"/>
      <c r="G271" s="51">
        <v>100.63</v>
      </c>
    </row>
    <row r="272" spans="1:7" x14ac:dyDescent="0.3">
      <c r="A272" s="40">
        <v>45069</v>
      </c>
      <c r="B272" s="21" t="s">
        <v>103</v>
      </c>
      <c r="C272" s="17" t="s">
        <v>377</v>
      </c>
      <c r="D272" s="17" t="s">
        <v>62</v>
      </c>
      <c r="E272" s="30" t="s">
        <v>204</v>
      </c>
      <c r="F272" s="44">
        <v>95269.74</v>
      </c>
      <c r="G272" s="51"/>
    </row>
    <row r="273" spans="1:7" x14ac:dyDescent="0.3">
      <c r="A273" s="40">
        <v>45069</v>
      </c>
      <c r="B273" s="21" t="s">
        <v>103</v>
      </c>
      <c r="C273" s="17" t="s">
        <v>377</v>
      </c>
      <c r="D273" s="17" t="s">
        <v>629</v>
      </c>
      <c r="E273" s="30" t="s">
        <v>219</v>
      </c>
      <c r="F273" s="44">
        <v>1988.88</v>
      </c>
      <c r="G273" s="51"/>
    </row>
    <row r="274" spans="1:7" x14ac:dyDescent="0.3">
      <c r="A274" s="41">
        <v>45069</v>
      </c>
      <c r="B274" s="22" t="s">
        <v>135</v>
      </c>
      <c r="C274" s="17">
        <v>3236</v>
      </c>
      <c r="D274" s="17" t="s">
        <v>66</v>
      </c>
      <c r="E274" s="24" t="s">
        <v>1907</v>
      </c>
      <c r="F274" s="59"/>
      <c r="G274" s="51">
        <v>329.7</v>
      </c>
    </row>
    <row r="275" spans="1:7" x14ac:dyDescent="0.3">
      <c r="A275" s="41">
        <v>45069</v>
      </c>
      <c r="B275" s="22" t="s">
        <v>135</v>
      </c>
      <c r="C275" s="17">
        <v>3233</v>
      </c>
      <c r="D275" s="17" t="s">
        <v>82</v>
      </c>
      <c r="E275" s="24" t="s">
        <v>755</v>
      </c>
      <c r="F275" s="59"/>
      <c r="G275" s="51">
        <v>1555.2</v>
      </c>
    </row>
    <row r="276" spans="1:7" x14ac:dyDescent="0.3">
      <c r="A276" s="41">
        <v>45069</v>
      </c>
      <c r="B276" s="22" t="s">
        <v>135</v>
      </c>
      <c r="C276" s="17">
        <v>3237</v>
      </c>
      <c r="D276" s="17" t="s">
        <v>82</v>
      </c>
      <c r="E276" s="24" t="s">
        <v>755</v>
      </c>
      <c r="F276" s="59"/>
      <c r="G276" s="51">
        <v>47.1</v>
      </c>
    </row>
    <row r="277" spans="1:7" x14ac:dyDescent="0.3">
      <c r="A277" s="40">
        <v>45069</v>
      </c>
      <c r="B277" s="21" t="s">
        <v>192</v>
      </c>
      <c r="C277" s="36">
        <v>266579</v>
      </c>
      <c r="D277" s="17" t="s">
        <v>100</v>
      </c>
      <c r="E277" s="30" t="s">
        <v>2060</v>
      </c>
      <c r="F277" s="49"/>
      <c r="G277" s="51">
        <v>75622.720000000001</v>
      </c>
    </row>
    <row r="278" spans="1:7" x14ac:dyDescent="0.3">
      <c r="A278" s="43">
        <v>45069</v>
      </c>
      <c r="B278" s="22" t="s">
        <v>1266</v>
      </c>
      <c r="C278" s="35" t="s">
        <v>2061</v>
      </c>
      <c r="D278" s="17" t="s">
        <v>66</v>
      </c>
      <c r="E278" s="24" t="s">
        <v>226</v>
      </c>
      <c r="F278" s="112"/>
      <c r="G278" s="51">
        <v>6029.9</v>
      </c>
    </row>
    <row r="279" spans="1:7" x14ac:dyDescent="0.3">
      <c r="A279" s="43">
        <v>45069</v>
      </c>
      <c r="B279" s="21" t="s">
        <v>716</v>
      </c>
      <c r="C279" s="18" t="s">
        <v>381</v>
      </c>
      <c r="D279" s="17" t="s">
        <v>76</v>
      </c>
      <c r="E279" s="24" t="s">
        <v>2062</v>
      </c>
      <c r="F279" s="112"/>
      <c r="G279" s="51">
        <v>1928.21</v>
      </c>
    </row>
    <row r="280" spans="1:7" x14ac:dyDescent="0.3">
      <c r="A280" s="43">
        <v>45069</v>
      </c>
      <c r="B280" s="22" t="s">
        <v>473</v>
      </c>
      <c r="C280" s="38" t="s">
        <v>579</v>
      </c>
      <c r="D280" s="18" t="s">
        <v>1121</v>
      </c>
      <c r="E280" s="24" t="s">
        <v>2063</v>
      </c>
      <c r="F280" s="86"/>
      <c r="G280" s="51">
        <v>73.94</v>
      </c>
    </row>
    <row r="281" spans="1:7" x14ac:dyDescent="0.3">
      <c r="A281" s="43">
        <v>45069</v>
      </c>
      <c r="B281" s="22" t="s">
        <v>110</v>
      </c>
      <c r="C281" s="35" t="s">
        <v>2064</v>
      </c>
      <c r="D281" s="17" t="s">
        <v>83</v>
      </c>
      <c r="E281" s="24" t="s">
        <v>2065</v>
      </c>
      <c r="F281" s="112"/>
      <c r="G281" s="51">
        <v>8023.7</v>
      </c>
    </row>
    <row r="282" spans="1:7" x14ac:dyDescent="0.3">
      <c r="A282" s="43">
        <v>45069</v>
      </c>
      <c r="B282" s="22" t="s">
        <v>110</v>
      </c>
      <c r="C282" s="35" t="s">
        <v>2066</v>
      </c>
      <c r="D282" s="17" t="s">
        <v>83</v>
      </c>
      <c r="E282" s="24" t="s">
        <v>2067</v>
      </c>
      <c r="F282" s="112"/>
      <c r="G282" s="51">
        <v>215.11</v>
      </c>
    </row>
    <row r="283" spans="1:7" x14ac:dyDescent="0.3">
      <c r="A283" s="43">
        <v>45069</v>
      </c>
      <c r="B283" s="22" t="s">
        <v>110</v>
      </c>
      <c r="C283" s="35" t="s">
        <v>2068</v>
      </c>
      <c r="D283" s="17" t="s">
        <v>83</v>
      </c>
      <c r="E283" s="24" t="s">
        <v>647</v>
      </c>
      <c r="F283" s="112"/>
      <c r="G283" s="51">
        <v>1633.3</v>
      </c>
    </row>
    <row r="284" spans="1:7" x14ac:dyDescent="0.3">
      <c r="A284" s="43">
        <v>45069</v>
      </c>
      <c r="B284" s="22" t="s">
        <v>110</v>
      </c>
      <c r="C284" s="35" t="s">
        <v>2069</v>
      </c>
      <c r="D284" s="17" t="s">
        <v>83</v>
      </c>
      <c r="E284" s="24" t="s">
        <v>647</v>
      </c>
      <c r="F284" s="112"/>
      <c r="G284" s="51">
        <v>408.33</v>
      </c>
    </row>
    <row r="285" spans="1:7" x14ac:dyDescent="0.3">
      <c r="A285" s="43">
        <v>45069</v>
      </c>
      <c r="B285" s="22" t="s">
        <v>110</v>
      </c>
      <c r="C285" s="35" t="s">
        <v>2070</v>
      </c>
      <c r="D285" s="17" t="s">
        <v>83</v>
      </c>
      <c r="E285" s="24" t="s">
        <v>647</v>
      </c>
      <c r="F285" s="112"/>
      <c r="G285" s="51">
        <v>1201.3499999999999</v>
      </c>
    </row>
    <row r="286" spans="1:7" x14ac:dyDescent="0.3">
      <c r="A286" s="43">
        <v>45069</v>
      </c>
      <c r="B286" s="22" t="s">
        <v>110</v>
      </c>
      <c r="C286" s="35" t="s">
        <v>2071</v>
      </c>
      <c r="D286" s="17" t="s">
        <v>83</v>
      </c>
      <c r="E286" s="24" t="s">
        <v>647</v>
      </c>
      <c r="F286" s="112"/>
      <c r="G286" s="51">
        <v>185.6</v>
      </c>
    </row>
    <row r="287" spans="1:7" x14ac:dyDescent="0.3">
      <c r="A287" s="42">
        <v>45069</v>
      </c>
      <c r="B287" s="22" t="s">
        <v>103</v>
      </c>
      <c r="C287" s="18" t="s">
        <v>377</v>
      </c>
      <c r="D287" s="18" t="s">
        <v>65</v>
      </c>
      <c r="E287" s="24" t="s">
        <v>217</v>
      </c>
      <c r="F287" s="58"/>
      <c r="G287" s="51">
        <v>4.46</v>
      </c>
    </row>
    <row r="288" spans="1:7" x14ac:dyDescent="0.3">
      <c r="A288" s="40">
        <v>45070</v>
      </c>
      <c r="B288" s="21" t="s">
        <v>103</v>
      </c>
      <c r="C288" s="17" t="s">
        <v>377</v>
      </c>
      <c r="D288" s="17" t="s">
        <v>62</v>
      </c>
      <c r="E288" s="30" t="s">
        <v>204</v>
      </c>
      <c r="F288" s="44">
        <v>111.36</v>
      </c>
      <c r="G288" s="51"/>
    </row>
    <row r="289" spans="1:7" x14ac:dyDescent="0.3">
      <c r="A289" s="43">
        <v>45070</v>
      </c>
      <c r="B289" s="22" t="s">
        <v>110</v>
      </c>
      <c r="C289" s="17">
        <v>429990</v>
      </c>
      <c r="D289" s="17" t="s">
        <v>83</v>
      </c>
      <c r="E289" s="24" t="s">
        <v>1898</v>
      </c>
      <c r="F289" s="112"/>
      <c r="G289" s="51">
        <v>111.36</v>
      </c>
    </row>
    <row r="290" spans="1:7" x14ac:dyDescent="0.3">
      <c r="A290" s="40">
        <v>45071</v>
      </c>
      <c r="B290" s="21" t="s">
        <v>103</v>
      </c>
      <c r="C290" s="17" t="s">
        <v>377</v>
      </c>
      <c r="D290" s="17" t="s">
        <v>76</v>
      </c>
      <c r="E290" s="30" t="s">
        <v>2072</v>
      </c>
      <c r="F290" s="44">
        <v>10456.879999999999</v>
      </c>
      <c r="G290" s="51"/>
    </row>
    <row r="291" spans="1:7" x14ac:dyDescent="0.3">
      <c r="A291" s="40">
        <v>45071</v>
      </c>
      <c r="B291" s="21" t="s">
        <v>103</v>
      </c>
      <c r="C291" s="17" t="s">
        <v>377</v>
      </c>
      <c r="D291" s="17" t="s">
        <v>62</v>
      </c>
      <c r="E291" s="30" t="s">
        <v>204</v>
      </c>
      <c r="F291" s="44">
        <v>43181.08</v>
      </c>
      <c r="G291" s="51"/>
    </row>
    <row r="292" spans="1:7" x14ac:dyDescent="0.3">
      <c r="A292" s="40">
        <v>45071</v>
      </c>
      <c r="B292" s="21" t="s">
        <v>103</v>
      </c>
      <c r="C292" s="17" t="s">
        <v>377</v>
      </c>
      <c r="D292" s="17" t="s">
        <v>629</v>
      </c>
      <c r="E292" s="30" t="s">
        <v>2073</v>
      </c>
      <c r="F292" s="44">
        <v>4165.8</v>
      </c>
      <c r="G292" s="51"/>
    </row>
    <row r="293" spans="1:7" x14ac:dyDescent="0.3">
      <c r="A293" s="40">
        <v>45071</v>
      </c>
      <c r="B293" s="21" t="s">
        <v>103</v>
      </c>
      <c r="C293" s="17" t="s">
        <v>377</v>
      </c>
      <c r="D293" s="17" t="s">
        <v>629</v>
      </c>
      <c r="E293" s="30" t="s">
        <v>2074</v>
      </c>
      <c r="F293" s="44">
        <v>3822</v>
      </c>
      <c r="G293" s="51"/>
    </row>
    <row r="294" spans="1:7" x14ac:dyDescent="0.3">
      <c r="A294" s="40">
        <v>45071</v>
      </c>
      <c r="B294" s="21" t="s">
        <v>103</v>
      </c>
      <c r="C294" s="17" t="s">
        <v>377</v>
      </c>
      <c r="D294" s="17" t="s">
        <v>629</v>
      </c>
      <c r="E294" s="30" t="s">
        <v>2075</v>
      </c>
      <c r="F294" s="44">
        <v>819.91</v>
      </c>
      <c r="G294" s="51"/>
    </row>
    <row r="295" spans="1:7" x14ac:dyDescent="0.3">
      <c r="A295" s="40">
        <v>45071</v>
      </c>
      <c r="B295" s="21" t="s">
        <v>103</v>
      </c>
      <c r="C295" s="17" t="s">
        <v>377</v>
      </c>
      <c r="D295" s="17" t="s">
        <v>629</v>
      </c>
      <c r="E295" s="30" t="s">
        <v>2076</v>
      </c>
      <c r="F295" s="44">
        <v>1214.92</v>
      </c>
      <c r="G295" s="51"/>
    </row>
    <row r="296" spans="1:7" x14ac:dyDescent="0.3">
      <c r="A296" s="40">
        <v>45071</v>
      </c>
      <c r="B296" s="21" t="s">
        <v>103</v>
      </c>
      <c r="C296" s="17" t="s">
        <v>377</v>
      </c>
      <c r="D296" s="17" t="s">
        <v>629</v>
      </c>
      <c r="E296" s="30" t="s">
        <v>2077</v>
      </c>
      <c r="F296" s="44">
        <v>13437.94</v>
      </c>
      <c r="G296" s="51"/>
    </row>
    <row r="297" spans="1:7" x14ac:dyDescent="0.3">
      <c r="A297" s="40">
        <v>45071</v>
      </c>
      <c r="B297" s="21" t="s">
        <v>103</v>
      </c>
      <c r="C297" s="17" t="s">
        <v>377</v>
      </c>
      <c r="D297" s="17" t="s">
        <v>629</v>
      </c>
      <c r="E297" s="30" t="s">
        <v>2078</v>
      </c>
      <c r="F297" s="44">
        <v>2128.8200000000002</v>
      </c>
      <c r="G297" s="51"/>
    </row>
    <row r="298" spans="1:7" x14ac:dyDescent="0.3">
      <c r="A298" s="40">
        <v>45071</v>
      </c>
      <c r="B298" s="21" t="s">
        <v>103</v>
      </c>
      <c r="C298" s="17" t="s">
        <v>377</v>
      </c>
      <c r="D298" s="17" t="s">
        <v>629</v>
      </c>
      <c r="E298" s="30" t="s">
        <v>2079</v>
      </c>
      <c r="F298" s="44">
        <v>10167.76</v>
      </c>
      <c r="G298" s="51"/>
    </row>
    <row r="299" spans="1:7" x14ac:dyDescent="0.3">
      <c r="A299" s="41">
        <v>45071</v>
      </c>
      <c r="B299" s="22" t="s">
        <v>135</v>
      </c>
      <c r="C299" s="17">
        <v>3247</v>
      </c>
      <c r="D299" s="17" t="s">
        <v>66</v>
      </c>
      <c r="E299" s="24" t="s">
        <v>365</v>
      </c>
      <c r="F299" s="59"/>
      <c r="G299" s="51">
        <v>204</v>
      </c>
    </row>
    <row r="300" spans="1:7" x14ac:dyDescent="0.3">
      <c r="A300" s="41">
        <v>45071</v>
      </c>
      <c r="B300" s="22" t="s">
        <v>135</v>
      </c>
      <c r="C300" s="17">
        <v>3243</v>
      </c>
      <c r="D300" s="17" t="s">
        <v>82</v>
      </c>
      <c r="E300" s="24" t="s">
        <v>252</v>
      </c>
      <c r="F300" s="59"/>
      <c r="G300" s="51">
        <v>6573.7</v>
      </c>
    </row>
    <row r="301" spans="1:7" x14ac:dyDescent="0.3">
      <c r="A301" s="41">
        <v>45071</v>
      </c>
      <c r="B301" s="22" t="s">
        <v>135</v>
      </c>
      <c r="C301" s="17">
        <v>3244</v>
      </c>
      <c r="D301" s="17" t="s">
        <v>82</v>
      </c>
      <c r="E301" s="24" t="s">
        <v>252</v>
      </c>
      <c r="F301" s="59"/>
      <c r="G301" s="51">
        <v>5019.3</v>
      </c>
    </row>
    <row r="302" spans="1:7" x14ac:dyDescent="0.3">
      <c r="A302" s="42">
        <v>45071</v>
      </c>
      <c r="B302" s="22" t="s">
        <v>144</v>
      </c>
      <c r="C302" s="17">
        <v>2680</v>
      </c>
      <c r="D302" s="17" t="s">
        <v>66</v>
      </c>
      <c r="E302" s="24" t="s">
        <v>2080</v>
      </c>
      <c r="F302" s="58"/>
      <c r="G302" s="51">
        <v>750</v>
      </c>
    </row>
    <row r="303" spans="1:7" x14ac:dyDescent="0.3">
      <c r="A303" s="43">
        <v>45071</v>
      </c>
      <c r="B303" s="22" t="s">
        <v>114</v>
      </c>
      <c r="C303" s="17">
        <v>165751</v>
      </c>
      <c r="D303" s="17" t="s">
        <v>66</v>
      </c>
      <c r="E303" s="24" t="s">
        <v>1867</v>
      </c>
      <c r="F303" s="112"/>
      <c r="G303" s="51">
        <v>2190</v>
      </c>
    </row>
    <row r="304" spans="1:7" x14ac:dyDescent="0.3">
      <c r="A304" s="43">
        <v>45071</v>
      </c>
      <c r="B304" s="22" t="s">
        <v>1901</v>
      </c>
      <c r="C304" s="36">
        <v>365</v>
      </c>
      <c r="D304" s="18" t="s">
        <v>66</v>
      </c>
      <c r="E304" s="24" t="s">
        <v>439</v>
      </c>
      <c r="F304" s="112"/>
      <c r="G304" s="51">
        <v>1082.28</v>
      </c>
    </row>
    <row r="305" spans="1:7" x14ac:dyDescent="0.3">
      <c r="A305" s="41">
        <v>45071</v>
      </c>
      <c r="B305" s="22" t="s">
        <v>1127</v>
      </c>
      <c r="C305" s="36">
        <v>137</v>
      </c>
      <c r="D305" s="17" t="s">
        <v>66</v>
      </c>
      <c r="E305" s="24" t="s">
        <v>1920</v>
      </c>
      <c r="F305" s="116"/>
      <c r="G305" s="51">
        <v>4500</v>
      </c>
    </row>
    <row r="306" spans="1:7" x14ac:dyDescent="0.3">
      <c r="A306" s="41">
        <v>45071</v>
      </c>
      <c r="B306" s="22" t="s">
        <v>1127</v>
      </c>
      <c r="C306" s="36">
        <v>138</v>
      </c>
      <c r="D306" s="17" t="s">
        <v>66</v>
      </c>
      <c r="E306" s="24" t="s">
        <v>1920</v>
      </c>
      <c r="F306" s="116"/>
      <c r="G306" s="51">
        <v>3600</v>
      </c>
    </row>
    <row r="307" spans="1:7" x14ac:dyDescent="0.3">
      <c r="A307" s="43">
        <v>45071</v>
      </c>
      <c r="B307" s="21" t="s">
        <v>716</v>
      </c>
      <c r="C307" s="18" t="s">
        <v>381</v>
      </c>
      <c r="D307" s="17" t="s">
        <v>76</v>
      </c>
      <c r="E307" s="24" t="s">
        <v>2081</v>
      </c>
      <c r="F307" s="112"/>
      <c r="G307" s="51">
        <v>10456.879999999999</v>
      </c>
    </row>
    <row r="308" spans="1:7" x14ac:dyDescent="0.3">
      <c r="A308" s="43">
        <v>45071</v>
      </c>
      <c r="B308" s="21" t="s">
        <v>716</v>
      </c>
      <c r="C308" s="18" t="s">
        <v>381</v>
      </c>
      <c r="D308" s="17" t="s">
        <v>76</v>
      </c>
      <c r="E308" s="24" t="s">
        <v>2082</v>
      </c>
      <c r="F308" s="112"/>
      <c r="G308" s="51">
        <v>15904.66</v>
      </c>
    </row>
    <row r="309" spans="1:7" x14ac:dyDescent="0.3">
      <c r="A309" s="43">
        <v>45071</v>
      </c>
      <c r="B309" s="21" t="s">
        <v>716</v>
      </c>
      <c r="C309" s="18" t="s">
        <v>381</v>
      </c>
      <c r="D309" s="17" t="s">
        <v>76</v>
      </c>
      <c r="E309" s="24" t="s">
        <v>2083</v>
      </c>
      <c r="F309" s="112"/>
      <c r="G309" s="51">
        <v>2128.8200000000002</v>
      </c>
    </row>
    <row r="310" spans="1:7" x14ac:dyDescent="0.3">
      <c r="A310" s="43">
        <v>45071</v>
      </c>
      <c r="B310" s="26" t="s">
        <v>195</v>
      </c>
      <c r="C310" s="17">
        <v>546</v>
      </c>
      <c r="D310" s="18" t="s">
        <v>68</v>
      </c>
      <c r="E310" s="24" t="s">
        <v>251</v>
      </c>
      <c r="F310" s="121"/>
      <c r="G310" s="51">
        <v>3190</v>
      </c>
    </row>
    <row r="311" spans="1:7" x14ac:dyDescent="0.3">
      <c r="A311" s="43">
        <v>45071</v>
      </c>
      <c r="B311" s="26" t="s">
        <v>195</v>
      </c>
      <c r="C311" s="17">
        <v>547</v>
      </c>
      <c r="D311" s="18" t="s">
        <v>68</v>
      </c>
      <c r="E311" s="24" t="s">
        <v>251</v>
      </c>
      <c r="F311" s="121"/>
      <c r="G311" s="51">
        <v>3190</v>
      </c>
    </row>
    <row r="312" spans="1:7" x14ac:dyDescent="0.3">
      <c r="A312" s="43">
        <v>45071</v>
      </c>
      <c r="B312" s="21" t="s">
        <v>473</v>
      </c>
      <c r="C312" s="17" t="s">
        <v>579</v>
      </c>
      <c r="D312" s="18" t="s">
        <v>1121</v>
      </c>
      <c r="E312" s="30" t="s">
        <v>2084</v>
      </c>
      <c r="F312" s="112"/>
      <c r="G312" s="51">
        <v>819.91</v>
      </c>
    </row>
    <row r="313" spans="1:7" x14ac:dyDescent="0.3">
      <c r="A313" s="43">
        <v>45071</v>
      </c>
      <c r="B313" s="21" t="s">
        <v>473</v>
      </c>
      <c r="C313" s="17" t="s">
        <v>579</v>
      </c>
      <c r="D313" s="18" t="s">
        <v>1121</v>
      </c>
      <c r="E313" s="30" t="s">
        <v>2085</v>
      </c>
      <c r="F313" s="112"/>
      <c r="G313" s="51">
        <v>4165.8</v>
      </c>
    </row>
    <row r="314" spans="1:7" x14ac:dyDescent="0.3">
      <c r="A314" s="43">
        <v>45071</v>
      </c>
      <c r="B314" s="21" t="s">
        <v>473</v>
      </c>
      <c r="C314" s="17" t="s">
        <v>579</v>
      </c>
      <c r="D314" s="18" t="s">
        <v>1121</v>
      </c>
      <c r="E314" s="30" t="s">
        <v>2086</v>
      </c>
      <c r="F314" s="112"/>
      <c r="G314" s="51">
        <v>3822</v>
      </c>
    </row>
    <row r="315" spans="1:7" x14ac:dyDescent="0.3">
      <c r="A315" s="41">
        <v>45071</v>
      </c>
      <c r="B315" s="21" t="s">
        <v>182</v>
      </c>
      <c r="C315" s="36">
        <v>61782348</v>
      </c>
      <c r="D315" s="17" t="s">
        <v>101</v>
      </c>
      <c r="E315" s="30" t="s">
        <v>2087</v>
      </c>
      <c r="F315" s="59"/>
      <c r="G315" s="51">
        <v>15183.17</v>
      </c>
    </row>
    <row r="316" spans="1:7" x14ac:dyDescent="0.3">
      <c r="A316" s="41">
        <v>45071</v>
      </c>
      <c r="B316" s="22" t="s">
        <v>135</v>
      </c>
      <c r="C316" s="17">
        <v>3245</v>
      </c>
      <c r="D316" s="17" t="s">
        <v>66</v>
      </c>
      <c r="E316" s="24" t="s">
        <v>2088</v>
      </c>
      <c r="F316" s="59"/>
      <c r="G316" s="51">
        <v>5390.75</v>
      </c>
    </row>
    <row r="317" spans="1:7" x14ac:dyDescent="0.3">
      <c r="A317" s="43">
        <v>45071</v>
      </c>
      <c r="B317" s="21" t="s">
        <v>716</v>
      </c>
      <c r="C317" s="18" t="s">
        <v>381</v>
      </c>
      <c r="D317" s="17" t="s">
        <v>76</v>
      </c>
      <c r="E317" s="24" t="s">
        <v>2089</v>
      </c>
      <c r="F317" s="112"/>
      <c r="G317" s="51">
        <v>1214.92</v>
      </c>
    </row>
    <row r="318" spans="1:7" x14ac:dyDescent="0.3">
      <c r="A318" s="42">
        <v>45071</v>
      </c>
      <c r="B318" s="22" t="s">
        <v>103</v>
      </c>
      <c r="C318" s="18" t="s">
        <v>377</v>
      </c>
      <c r="D318" s="18" t="s">
        <v>65</v>
      </c>
      <c r="E318" s="24" t="s">
        <v>217</v>
      </c>
      <c r="F318" s="58"/>
      <c r="G318" s="51">
        <v>8.92</v>
      </c>
    </row>
    <row r="319" spans="1:7" x14ac:dyDescent="0.3">
      <c r="A319" s="40">
        <v>45072</v>
      </c>
      <c r="B319" s="21" t="s">
        <v>103</v>
      </c>
      <c r="C319" s="17" t="s">
        <v>377</v>
      </c>
      <c r="D319" s="17" t="s">
        <v>62</v>
      </c>
      <c r="E319" s="30" t="s">
        <v>204</v>
      </c>
      <c r="F319" s="44">
        <v>87740.43</v>
      </c>
      <c r="G319" s="51"/>
    </row>
    <row r="320" spans="1:7" x14ac:dyDescent="0.3">
      <c r="A320" s="40">
        <v>45072</v>
      </c>
      <c r="B320" s="21" t="s">
        <v>103</v>
      </c>
      <c r="C320" s="17" t="s">
        <v>377</v>
      </c>
      <c r="D320" s="17" t="s">
        <v>629</v>
      </c>
      <c r="E320" s="30" t="s">
        <v>2090</v>
      </c>
      <c r="F320" s="44">
        <v>11322.54</v>
      </c>
      <c r="G320" s="51"/>
    </row>
    <row r="321" spans="1:7" x14ac:dyDescent="0.3">
      <c r="A321" s="40">
        <v>45072</v>
      </c>
      <c r="B321" s="21" t="s">
        <v>103</v>
      </c>
      <c r="C321" s="17" t="s">
        <v>377</v>
      </c>
      <c r="D321" s="17" t="s">
        <v>629</v>
      </c>
      <c r="E321" s="30" t="s">
        <v>2090</v>
      </c>
      <c r="F321" s="44">
        <v>7205.43</v>
      </c>
      <c r="G321" s="51"/>
    </row>
    <row r="322" spans="1:7" x14ac:dyDescent="0.3">
      <c r="A322" s="43">
        <v>45072</v>
      </c>
      <c r="B322" s="26" t="s">
        <v>147</v>
      </c>
      <c r="C322" s="17">
        <v>250274</v>
      </c>
      <c r="D322" s="17" t="s">
        <v>66</v>
      </c>
      <c r="E322" s="24" t="s">
        <v>2091</v>
      </c>
      <c r="F322" s="121"/>
      <c r="G322" s="51">
        <v>779.28</v>
      </c>
    </row>
    <row r="323" spans="1:7" x14ac:dyDescent="0.3">
      <c r="A323" s="41">
        <v>45072</v>
      </c>
      <c r="B323" s="22" t="s">
        <v>135</v>
      </c>
      <c r="C323" s="17">
        <v>3251</v>
      </c>
      <c r="D323" s="17" t="s">
        <v>66</v>
      </c>
      <c r="E323" s="24" t="s">
        <v>365</v>
      </c>
      <c r="F323" s="59"/>
      <c r="G323" s="51">
        <v>11969.5</v>
      </c>
    </row>
    <row r="324" spans="1:7" x14ac:dyDescent="0.3">
      <c r="A324" s="41">
        <v>45072</v>
      </c>
      <c r="B324" s="22" t="s">
        <v>135</v>
      </c>
      <c r="C324" s="17">
        <v>3254</v>
      </c>
      <c r="D324" s="17" t="s">
        <v>82</v>
      </c>
      <c r="E324" s="24" t="s">
        <v>252</v>
      </c>
      <c r="F324" s="59"/>
      <c r="G324" s="51">
        <v>13313</v>
      </c>
    </row>
    <row r="325" spans="1:7" x14ac:dyDescent="0.3">
      <c r="A325" s="41">
        <v>45072</v>
      </c>
      <c r="B325" s="22" t="s">
        <v>135</v>
      </c>
      <c r="C325" s="17">
        <v>3252</v>
      </c>
      <c r="D325" s="17" t="s">
        <v>66</v>
      </c>
      <c r="E325" s="24" t="s">
        <v>365</v>
      </c>
      <c r="F325" s="59"/>
      <c r="G325" s="51">
        <v>5770</v>
      </c>
    </row>
    <row r="326" spans="1:7" x14ac:dyDescent="0.3">
      <c r="A326" s="41">
        <v>45072</v>
      </c>
      <c r="B326" s="22" t="s">
        <v>135</v>
      </c>
      <c r="C326" s="17">
        <v>3253</v>
      </c>
      <c r="D326" s="17" t="s">
        <v>82</v>
      </c>
      <c r="E326" s="24" t="s">
        <v>252</v>
      </c>
      <c r="F326" s="59"/>
      <c r="G326" s="51">
        <v>6018</v>
      </c>
    </row>
    <row r="327" spans="1:7" x14ac:dyDescent="0.3">
      <c r="A327" s="41">
        <v>45072</v>
      </c>
      <c r="B327" s="22" t="s">
        <v>135</v>
      </c>
      <c r="C327" s="17">
        <v>3255</v>
      </c>
      <c r="D327" s="17" t="s">
        <v>82</v>
      </c>
      <c r="E327" s="24" t="s">
        <v>252</v>
      </c>
      <c r="F327" s="59"/>
      <c r="G327" s="51">
        <v>20419.400000000001</v>
      </c>
    </row>
    <row r="328" spans="1:7" x14ac:dyDescent="0.3">
      <c r="A328" s="40">
        <v>45072</v>
      </c>
      <c r="B328" s="21" t="s">
        <v>171</v>
      </c>
      <c r="C328" s="36">
        <v>44464048</v>
      </c>
      <c r="D328" s="19" t="s">
        <v>63</v>
      </c>
      <c r="E328" s="30" t="s">
        <v>2092</v>
      </c>
      <c r="F328" s="49"/>
      <c r="G328" s="51">
        <v>1580.85</v>
      </c>
    </row>
    <row r="329" spans="1:7" x14ac:dyDescent="0.3">
      <c r="A329" s="41">
        <v>45072</v>
      </c>
      <c r="B329" s="22" t="s">
        <v>140</v>
      </c>
      <c r="C329" s="35" t="s">
        <v>2093</v>
      </c>
      <c r="D329" s="18" t="s">
        <v>81</v>
      </c>
      <c r="E329" s="24" t="s">
        <v>250</v>
      </c>
      <c r="F329" s="59"/>
      <c r="G329" s="51">
        <v>1516.64</v>
      </c>
    </row>
    <row r="330" spans="1:7" x14ac:dyDescent="0.3">
      <c r="A330" s="43">
        <v>45072</v>
      </c>
      <c r="B330" s="22" t="s">
        <v>110</v>
      </c>
      <c r="C330" s="17">
        <v>430304</v>
      </c>
      <c r="D330" s="17" t="s">
        <v>83</v>
      </c>
      <c r="E330" s="24" t="s">
        <v>1898</v>
      </c>
      <c r="F330" s="112"/>
      <c r="G330" s="51">
        <v>2017.87</v>
      </c>
    </row>
    <row r="331" spans="1:7" x14ac:dyDescent="0.3">
      <c r="A331" s="43">
        <v>45072</v>
      </c>
      <c r="B331" s="21" t="s">
        <v>716</v>
      </c>
      <c r="C331" s="18" t="s">
        <v>381</v>
      </c>
      <c r="D331" s="17" t="s">
        <v>76</v>
      </c>
      <c r="E331" s="24" t="s">
        <v>2094</v>
      </c>
      <c r="F331" s="112"/>
      <c r="G331" s="51">
        <v>10456.879999999999</v>
      </c>
    </row>
    <row r="332" spans="1:7" x14ac:dyDescent="0.3">
      <c r="A332" s="43">
        <v>45072</v>
      </c>
      <c r="B332" s="21" t="s">
        <v>473</v>
      </c>
      <c r="C332" s="17" t="s">
        <v>579</v>
      </c>
      <c r="D332" s="18" t="s">
        <v>1121</v>
      </c>
      <c r="E332" s="30" t="s">
        <v>2095</v>
      </c>
      <c r="F332" s="112"/>
      <c r="G332" s="51">
        <v>7205.43</v>
      </c>
    </row>
    <row r="333" spans="1:7" x14ac:dyDescent="0.3">
      <c r="A333" s="43">
        <v>45072</v>
      </c>
      <c r="B333" s="22" t="s">
        <v>136</v>
      </c>
      <c r="C333" s="35" t="s">
        <v>2096</v>
      </c>
      <c r="D333" s="18" t="s">
        <v>66</v>
      </c>
      <c r="E333" s="24" t="s">
        <v>226</v>
      </c>
      <c r="F333" s="112"/>
      <c r="G333" s="51">
        <v>575</v>
      </c>
    </row>
    <row r="334" spans="1:7" x14ac:dyDescent="0.3">
      <c r="A334" s="43">
        <v>45072</v>
      </c>
      <c r="B334" s="22" t="s">
        <v>136</v>
      </c>
      <c r="C334" s="35" t="s">
        <v>2097</v>
      </c>
      <c r="D334" s="18" t="s">
        <v>66</v>
      </c>
      <c r="E334" s="24" t="s">
        <v>226</v>
      </c>
      <c r="F334" s="112"/>
      <c r="G334" s="51">
        <v>322</v>
      </c>
    </row>
    <row r="335" spans="1:7" x14ac:dyDescent="0.3">
      <c r="A335" s="41">
        <v>45072</v>
      </c>
      <c r="B335" s="22" t="s">
        <v>135</v>
      </c>
      <c r="C335" s="17">
        <v>3258</v>
      </c>
      <c r="D335" s="17" t="s">
        <v>66</v>
      </c>
      <c r="E335" s="24" t="s">
        <v>365</v>
      </c>
      <c r="F335" s="59"/>
      <c r="G335" s="51">
        <v>7803.5</v>
      </c>
    </row>
    <row r="336" spans="1:7" x14ac:dyDescent="0.3">
      <c r="A336" s="41">
        <v>45072</v>
      </c>
      <c r="B336" s="22" t="s">
        <v>135</v>
      </c>
      <c r="C336" s="17">
        <v>3257</v>
      </c>
      <c r="D336" s="17" t="s">
        <v>66</v>
      </c>
      <c r="E336" s="24" t="s">
        <v>365</v>
      </c>
      <c r="F336" s="59"/>
      <c r="G336" s="51">
        <v>3351.5</v>
      </c>
    </row>
    <row r="337" spans="1:7" x14ac:dyDescent="0.3">
      <c r="A337" s="40">
        <v>45072</v>
      </c>
      <c r="B337" s="22" t="s">
        <v>1912</v>
      </c>
      <c r="C337" s="35" t="s">
        <v>2098</v>
      </c>
      <c r="D337" s="18" t="s">
        <v>82</v>
      </c>
      <c r="E337" s="24" t="s">
        <v>252</v>
      </c>
      <c r="F337" s="112"/>
      <c r="G337" s="51">
        <v>264</v>
      </c>
    </row>
    <row r="338" spans="1:7" x14ac:dyDescent="0.3">
      <c r="A338" s="43">
        <v>45072</v>
      </c>
      <c r="B338" s="21" t="s">
        <v>716</v>
      </c>
      <c r="C338" s="18" t="s">
        <v>381</v>
      </c>
      <c r="D338" s="17" t="s">
        <v>76</v>
      </c>
      <c r="E338" s="24" t="s">
        <v>2099</v>
      </c>
      <c r="F338" s="112"/>
      <c r="G338" s="51">
        <v>12797.56</v>
      </c>
    </row>
    <row r="339" spans="1:7" x14ac:dyDescent="0.3">
      <c r="A339" s="40">
        <v>45072</v>
      </c>
      <c r="B339" s="22" t="s">
        <v>1912</v>
      </c>
      <c r="C339" s="35" t="s">
        <v>2100</v>
      </c>
      <c r="D339" s="18" t="s">
        <v>82</v>
      </c>
      <c r="E339" s="24" t="s">
        <v>252</v>
      </c>
      <c r="F339" s="112"/>
      <c r="G339" s="51">
        <v>78.599999999999994</v>
      </c>
    </row>
    <row r="340" spans="1:7" x14ac:dyDescent="0.3">
      <c r="A340" s="42">
        <v>45072</v>
      </c>
      <c r="B340" s="22" t="s">
        <v>103</v>
      </c>
      <c r="C340" s="18" t="s">
        <v>377</v>
      </c>
      <c r="D340" s="18" t="s">
        <v>65</v>
      </c>
      <c r="E340" s="24" t="s">
        <v>217</v>
      </c>
      <c r="F340" s="58"/>
      <c r="G340" s="51">
        <v>6.6899999999999995</v>
      </c>
    </row>
    <row r="341" spans="1:7" x14ac:dyDescent="0.3">
      <c r="A341" s="42">
        <v>45072</v>
      </c>
      <c r="B341" s="22" t="s">
        <v>103</v>
      </c>
      <c r="C341" s="18" t="s">
        <v>377</v>
      </c>
      <c r="D341" s="18" t="s">
        <v>65</v>
      </c>
      <c r="E341" s="24" t="s">
        <v>2101</v>
      </c>
      <c r="F341" s="58"/>
      <c r="G341" s="51">
        <v>22.7</v>
      </c>
    </row>
    <row r="342" spans="1:7" x14ac:dyDescent="0.3">
      <c r="A342" s="40">
        <v>45075</v>
      </c>
      <c r="B342" s="21" t="s">
        <v>103</v>
      </c>
      <c r="C342" s="17" t="s">
        <v>377</v>
      </c>
      <c r="D342" s="17" t="s">
        <v>62</v>
      </c>
      <c r="E342" s="30" t="s">
        <v>204</v>
      </c>
      <c r="F342" s="44">
        <v>2196.0700000000002</v>
      </c>
      <c r="G342" s="51"/>
    </row>
    <row r="343" spans="1:7" x14ac:dyDescent="0.3">
      <c r="A343" s="40">
        <v>45075</v>
      </c>
      <c r="B343" s="21" t="s">
        <v>103</v>
      </c>
      <c r="C343" s="17" t="s">
        <v>377</v>
      </c>
      <c r="D343" s="17" t="s">
        <v>629</v>
      </c>
      <c r="E343" s="30" t="s">
        <v>2102</v>
      </c>
      <c r="F343" s="44">
        <v>52744.56</v>
      </c>
      <c r="G343" s="51"/>
    </row>
    <row r="344" spans="1:7" x14ac:dyDescent="0.3">
      <c r="A344" s="41">
        <v>45075</v>
      </c>
      <c r="B344" s="23" t="s">
        <v>157</v>
      </c>
      <c r="C344" s="36" t="s">
        <v>903</v>
      </c>
      <c r="D344" s="17" t="s">
        <v>85</v>
      </c>
      <c r="E344" s="34" t="s">
        <v>1715</v>
      </c>
      <c r="F344" s="59"/>
      <c r="G344" s="51">
        <v>12866.61</v>
      </c>
    </row>
    <row r="345" spans="1:7" x14ac:dyDescent="0.3">
      <c r="A345" s="41">
        <v>45075</v>
      </c>
      <c r="B345" s="22" t="s">
        <v>140</v>
      </c>
      <c r="C345" s="35" t="s">
        <v>2103</v>
      </c>
      <c r="D345" s="18" t="s">
        <v>81</v>
      </c>
      <c r="E345" s="24" t="s">
        <v>250</v>
      </c>
      <c r="F345" s="59"/>
      <c r="G345" s="51">
        <v>1181</v>
      </c>
    </row>
    <row r="346" spans="1:7" x14ac:dyDescent="0.3">
      <c r="A346" s="42">
        <v>45075</v>
      </c>
      <c r="B346" s="22" t="s">
        <v>1272</v>
      </c>
      <c r="C346" s="35" t="s">
        <v>2104</v>
      </c>
      <c r="D346" s="17" t="s">
        <v>66</v>
      </c>
      <c r="E346" s="24" t="s">
        <v>1650</v>
      </c>
      <c r="F346" s="58"/>
      <c r="G346" s="51">
        <v>1000</v>
      </c>
    </row>
    <row r="347" spans="1:7" x14ac:dyDescent="0.3">
      <c r="A347" s="42">
        <v>45075</v>
      </c>
      <c r="B347" s="22" t="s">
        <v>103</v>
      </c>
      <c r="C347" s="18" t="s">
        <v>377</v>
      </c>
      <c r="D347" s="18" t="s">
        <v>65</v>
      </c>
      <c r="E347" s="24" t="s">
        <v>208</v>
      </c>
      <c r="F347" s="58"/>
      <c r="G347" s="51">
        <v>12.84</v>
      </c>
    </row>
    <row r="348" spans="1:7" x14ac:dyDescent="0.3">
      <c r="A348" s="43">
        <v>45075</v>
      </c>
      <c r="B348" s="21" t="s">
        <v>716</v>
      </c>
      <c r="C348" s="18" t="s">
        <v>381</v>
      </c>
      <c r="D348" s="17" t="s">
        <v>76</v>
      </c>
      <c r="E348" s="24" t="s">
        <v>2105</v>
      </c>
      <c r="F348" s="112"/>
      <c r="G348" s="51">
        <v>1177.69</v>
      </c>
    </row>
    <row r="349" spans="1:7" x14ac:dyDescent="0.3">
      <c r="A349" s="41">
        <v>45075</v>
      </c>
      <c r="B349" s="23" t="s">
        <v>157</v>
      </c>
      <c r="C349" s="36" t="s">
        <v>903</v>
      </c>
      <c r="D349" s="17" t="s">
        <v>85</v>
      </c>
      <c r="E349" s="34" t="s">
        <v>1715</v>
      </c>
      <c r="F349" s="59"/>
      <c r="G349" s="51">
        <v>38700.26</v>
      </c>
    </row>
    <row r="350" spans="1:7" x14ac:dyDescent="0.3">
      <c r="A350" s="42">
        <v>45075</v>
      </c>
      <c r="B350" s="22" t="s">
        <v>103</v>
      </c>
      <c r="C350" s="18" t="s">
        <v>377</v>
      </c>
      <c r="D350" s="18" t="s">
        <v>65</v>
      </c>
      <c r="E350" s="24" t="s">
        <v>217</v>
      </c>
      <c r="F350" s="58"/>
      <c r="G350" s="51">
        <v>2.23</v>
      </c>
    </row>
    <row r="351" spans="1:7" x14ac:dyDescent="0.3">
      <c r="A351" s="40">
        <v>45076</v>
      </c>
      <c r="B351" s="21" t="s">
        <v>103</v>
      </c>
      <c r="C351" s="17" t="s">
        <v>377</v>
      </c>
      <c r="D351" s="17" t="s">
        <v>62</v>
      </c>
      <c r="E351" s="30" t="s">
        <v>204</v>
      </c>
      <c r="F351" s="44">
        <v>48319.93</v>
      </c>
      <c r="G351" s="51"/>
    </row>
    <row r="352" spans="1:7" x14ac:dyDescent="0.3">
      <c r="A352" s="40">
        <v>45076</v>
      </c>
      <c r="B352" s="21" t="s">
        <v>103</v>
      </c>
      <c r="C352" s="17" t="s">
        <v>377</v>
      </c>
      <c r="D352" s="17" t="s">
        <v>629</v>
      </c>
      <c r="E352" s="30" t="s">
        <v>2106</v>
      </c>
      <c r="F352" s="44">
        <v>4325.45</v>
      </c>
      <c r="G352" s="51"/>
    </row>
    <row r="353" spans="1:7" x14ac:dyDescent="0.3">
      <c r="A353" s="40">
        <v>45076</v>
      </c>
      <c r="B353" s="21" t="s">
        <v>103</v>
      </c>
      <c r="C353" s="17" t="s">
        <v>377</v>
      </c>
      <c r="D353" s="17" t="s">
        <v>629</v>
      </c>
      <c r="E353" s="30" t="s">
        <v>2106</v>
      </c>
      <c r="F353" s="44">
        <v>15487.04</v>
      </c>
      <c r="G353" s="51"/>
    </row>
    <row r="354" spans="1:7" x14ac:dyDescent="0.3">
      <c r="A354" s="41">
        <v>45076</v>
      </c>
      <c r="B354" s="22" t="s">
        <v>135</v>
      </c>
      <c r="C354" s="17">
        <v>3264</v>
      </c>
      <c r="D354" s="17" t="s">
        <v>82</v>
      </c>
      <c r="E354" s="24" t="s">
        <v>252</v>
      </c>
      <c r="F354" s="59"/>
      <c r="G354" s="51">
        <v>7928.35</v>
      </c>
    </row>
    <row r="355" spans="1:7" x14ac:dyDescent="0.3">
      <c r="A355" s="41">
        <v>45076</v>
      </c>
      <c r="B355" s="22" t="s">
        <v>154</v>
      </c>
      <c r="C355" s="35" t="s">
        <v>2107</v>
      </c>
      <c r="D355" s="18" t="s">
        <v>81</v>
      </c>
      <c r="E355" s="24" t="s">
        <v>250</v>
      </c>
      <c r="F355" s="59"/>
      <c r="G355" s="51">
        <v>2909.07</v>
      </c>
    </row>
    <row r="356" spans="1:7" x14ac:dyDescent="0.3">
      <c r="A356" s="41">
        <v>45076</v>
      </c>
      <c r="B356" s="23" t="s">
        <v>618</v>
      </c>
      <c r="C356" s="36">
        <v>75523</v>
      </c>
      <c r="D356" s="17" t="s">
        <v>78</v>
      </c>
      <c r="E356" s="30" t="s">
        <v>2108</v>
      </c>
      <c r="F356" s="59"/>
      <c r="G356" s="51">
        <v>1288</v>
      </c>
    </row>
    <row r="357" spans="1:7" x14ac:dyDescent="0.3">
      <c r="A357" s="43">
        <v>45076</v>
      </c>
      <c r="B357" s="26" t="s">
        <v>195</v>
      </c>
      <c r="C357" s="17">
        <v>551</v>
      </c>
      <c r="D357" s="18" t="s">
        <v>66</v>
      </c>
      <c r="E357" s="24" t="s">
        <v>1632</v>
      </c>
      <c r="F357" s="121"/>
      <c r="G357" s="51">
        <v>1438.4</v>
      </c>
    </row>
    <row r="358" spans="1:7" x14ac:dyDescent="0.3">
      <c r="A358" s="43">
        <v>45076</v>
      </c>
      <c r="B358" s="26" t="s">
        <v>195</v>
      </c>
      <c r="C358" s="17">
        <v>549</v>
      </c>
      <c r="D358" s="18" t="s">
        <v>66</v>
      </c>
      <c r="E358" s="24" t="s">
        <v>1632</v>
      </c>
      <c r="F358" s="121"/>
      <c r="G358" s="51">
        <v>2757</v>
      </c>
    </row>
    <row r="359" spans="1:7" x14ac:dyDescent="0.3">
      <c r="A359" s="43">
        <v>45076</v>
      </c>
      <c r="B359" s="26" t="s">
        <v>195</v>
      </c>
      <c r="C359" s="17">
        <v>548</v>
      </c>
      <c r="D359" s="18" t="s">
        <v>66</v>
      </c>
      <c r="E359" s="24" t="s">
        <v>1632</v>
      </c>
      <c r="F359" s="121"/>
      <c r="G359" s="51">
        <v>11092.6</v>
      </c>
    </row>
    <row r="360" spans="1:7" x14ac:dyDescent="0.3">
      <c r="A360" s="41">
        <v>45076</v>
      </c>
      <c r="B360" s="23" t="s">
        <v>157</v>
      </c>
      <c r="C360" s="36" t="s">
        <v>903</v>
      </c>
      <c r="D360" s="17" t="s">
        <v>85</v>
      </c>
      <c r="E360" s="34" t="s">
        <v>2109</v>
      </c>
      <c r="F360" s="59"/>
      <c r="G360" s="51">
        <v>354.79</v>
      </c>
    </row>
    <row r="361" spans="1:7" x14ac:dyDescent="0.3">
      <c r="A361" s="43">
        <v>45076</v>
      </c>
      <c r="B361" s="22" t="s">
        <v>1266</v>
      </c>
      <c r="C361" s="35" t="s">
        <v>2110</v>
      </c>
      <c r="D361" s="17" t="s">
        <v>82</v>
      </c>
      <c r="E361" s="24" t="s">
        <v>252</v>
      </c>
      <c r="F361" s="112"/>
      <c r="G361" s="51">
        <v>369</v>
      </c>
    </row>
    <row r="362" spans="1:7" x14ac:dyDescent="0.3">
      <c r="A362" s="43">
        <v>45076</v>
      </c>
      <c r="B362" s="21" t="s">
        <v>716</v>
      </c>
      <c r="C362" s="18" t="s">
        <v>381</v>
      </c>
      <c r="D362" s="17" t="s">
        <v>76</v>
      </c>
      <c r="E362" s="24" t="s">
        <v>2111</v>
      </c>
      <c r="F362" s="112"/>
      <c r="G362" s="51">
        <v>29189.34</v>
      </c>
    </row>
    <row r="363" spans="1:7" x14ac:dyDescent="0.3">
      <c r="A363" s="43">
        <v>45076</v>
      </c>
      <c r="B363" s="21" t="s">
        <v>716</v>
      </c>
      <c r="C363" s="18" t="s">
        <v>381</v>
      </c>
      <c r="D363" s="17" t="s">
        <v>76</v>
      </c>
      <c r="E363" s="24" t="s">
        <v>2112</v>
      </c>
      <c r="F363" s="112"/>
      <c r="G363" s="51">
        <v>543.16</v>
      </c>
    </row>
    <row r="364" spans="1:7" x14ac:dyDescent="0.3">
      <c r="A364" s="43">
        <v>45076</v>
      </c>
      <c r="B364" s="22" t="s">
        <v>136</v>
      </c>
      <c r="C364" s="35" t="s">
        <v>2113</v>
      </c>
      <c r="D364" s="18" t="s">
        <v>66</v>
      </c>
      <c r="E364" s="24" t="s">
        <v>226</v>
      </c>
      <c r="F364" s="112"/>
      <c r="G364" s="51">
        <v>920</v>
      </c>
    </row>
    <row r="365" spans="1:7" x14ac:dyDescent="0.3">
      <c r="A365" s="43">
        <v>45076</v>
      </c>
      <c r="B365" s="22" t="s">
        <v>136</v>
      </c>
      <c r="C365" s="35" t="s">
        <v>2114</v>
      </c>
      <c r="D365" s="18" t="s">
        <v>66</v>
      </c>
      <c r="E365" s="24" t="s">
        <v>226</v>
      </c>
      <c r="F365" s="112"/>
      <c r="G365" s="51">
        <v>3190</v>
      </c>
    </row>
    <row r="366" spans="1:7" x14ac:dyDescent="0.3">
      <c r="A366" s="43">
        <v>45076</v>
      </c>
      <c r="B366" s="22" t="s">
        <v>136</v>
      </c>
      <c r="C366" s="35" t="s">
        <v>2115</v>
      </c>
      <c r="D366" s="18" t="s">
        <v>82</v>
      </c>
      <c r="E366" s="24" t="s">
        <v>252</v>
      </c>
      <c r="F366" s="112"/>
      <c r="G366" s="51">
        <v>1617.1</v>
      </c>
    </row>
    <row r="367" spans="1:7" x14ac:dyDescent="0.3">
      <c r="A367" s="43">
        <v>45076</v>
      </c>
      <c r="B367" s="22" t="s">
        <v>136</v>
      </c>
      <c r="C367" s="35" t="s">
        <v>2116</v>
      </c>
      <c r="D367" s="18" t="s">
        <v>82</v>
      </c>
      <c r="E367" s="24" t="s">
        <v>252</v>
      </c>
      <c r="F367" s="112"/>
      <c r="G367" s="51">
        <v>4520</v>
      </c>
    </row>
    <row r="368" spans="1:7" x14ac:dyDescent="0.3">
      <c r="A368" s="42">
        <v>45076</v>
      </c>
      <c r="B368" s="22" t="s">
        <v>103</v>
      </c>
      <c r="C368" s="18" t="s">
        <v>377</v>
      </c>
      <c r="D368" s="18" t="s">
        <v>65</v>
      </c>
      <c r="E368" s="24" t="s">
        <v>217</v>
      </c>
      <c r="F368" s="58"/>
      <c r="G368" s="51">
        <v>15.61</v>
      </c>
    </row>
    <row r="369" spans="1:7" x14ac:dyDescent="0.3">
      <c r="A369" s="40">
        <v>45077</v>
      </c>
      <c r="B369" s="21" t="s">
        <v>103</v>
      </c>
      <c r="C369" s="17" t="s">
        <v>377</v>
      </c>
      <c r="D369" s="17" t="s">
        <v>62</v>
      </c>
      <c r="E369" s="30" t="s">
        <v>204</v>
      </c>
      <c r="F369" s="44">
        <v>240363.19</v>
      </c>
      <c r="G369" s="51"/>
    </row>
    <row r="370" spans="1:7" x14ac:dyDescent="0.3">
      <c r="A370" s="40">
        <v>45077</v>
      </c>
      <c r="B370" s="21" t="s">
        <v>103</v>
      </c>
      <c r="C370" s="17" t="s">
        <v>377</v>
      </c>
      <c r="D370" s="17" t="s">
        <v>629</v>
      </c>
      <c r="E370" s="30" t="s">
        <v>219</v>
      </c>
      <c r="F370" s="44">
        <v>101409.7</v>
      </c>
      <c r="G370" s="51"/>
    </row>
    <row r="371" spans="1:7" x14ac:dyDescent="0.3">
      <c r="A371" s="41">
        <v>45077</v>
      </c>
      <c r="B371" s="23" t="s">
        <v>157</v>
      </c>
      <c r="C371" s="36" t="s">
        <v>903</v>
      </c>
      <c r="D371" s="17" t="s">
        <v>85</v>
      </c>
      <c r="E371" s="34" t="s">
        <v>1715</v>
      </c>
      <c r="F371" s="59"/>
      <c r="G371" s="51">
        <v>10110.08</v>
      </c>
    </row>
    <row r="372" spans="1:7" x14ac:dyDescent="0.3">
      <c r="A372" s="41">
        <v>45077</v>
      </c>
      <c r="B372" s="21" t="s">
        <v>1289</v>
      </c>
      <c r="C372" s="35" t="s">
        <v>2117</v>
      </c>
      <c r="D372" s="17" t="s">
        <v>66</v>
      </c>
      <c r="E372" s="24" t="s">
        <v>226</v>
      </c>
      <c r="F372" s="59"/>
      <c r="G372" s="51">
        <v>574.5</v>
      </c>
    </row>
    <row r="373" spans="1:7" x14ac:dyDescent="0.3">
      <c r="A373" s="42">
        <v>45077</v>
      </c>
      <c r="B373" s="22" t="s">
        <v>103</v>
      </c>
      <c r="C373" s="18" t="s">
        <v>377</v>
      </c>
      <c r="D373" s="18" t="s">
        <v>65</v>
      </c>
      <c r="E373" s="24" t="s">
        <v>208</v>
      </c>
      <c r="F373" s="58"/>
      <c r="G373" s="51">
        <v>18.190000000000001</v>
      </c>
    </row>
    <row r="374" spans="1:7" x14ac:dyDescent="0.3">
      <c r="A374" s="40">
        <v>45077</v>
      </c>
      <c r="B374" s="21" t="s">
        <v>201</v>
      </c>
      <c r="C374" s="36" t="s">
        <v>390</v>
      </c>
      <c r="D374" s="17" t="s">
        <v>93</v>
      </c>
      <c r="E374" s="30" t="s">
        <v>2118</v>
      </c>
      <c r="F374" s="49"/>
      <c r="G374" s="51">
        <v>32224.69</v>
      </c>
    </row>
    <row r="375" spans="1:7" x14ac:dyDescent="0.3">
      <c r="A375" s="41">
        <v>45077</v>
      </c>
      <c r="B375" s="21" t="s">
        <v>182</v>
      </c>
      <c r="C375" s="36">
        <v>50644967</v>
      </c>
      <c r="D375" s="17" t="s">
        <v>93</v>
      </c>
      <c r="E375" s="30" t="s">
        <v>2119</v>
      </c>
      <c r="F375" s="49"/>
      <c r="G375" s="51">
        <v>105630.88</v>
      </c>
    </row>
    <row r="376" spans="1:7" x14ac:dyDescent="0.3">
      <c r="A376" s="41">
        <v>45077</v>
      </c>
      <c r="B376" s="21" t="s">
        <v>182</v>
      </c>
      <c r="C376" s="17">
        <v>50087229</v>
      </c>
      <c r="D376" s="17" t="s">
        <v>102</v>
      </c>
      <c r="E376" s="30" t="s">
        <v>2120</v>
      </c>
      <c r="F376" s="49"/>
      <c r="G376" s="51">
        <v>15599.56</v>
      </c>
    </row>
    <row r="377" spans="1:7" x14ac:dyDescent="0.3">
      <c r="A377" s="40">
        <v>45077</v>
      </c>
      <c r="B377" s="21" t="s">
        <v>201</v>
      </c>
      <c r="C377" s="36">
        <v>50599880</v>
      </c>
      <c r="D377" s="17" t="s">
        <v>93</v>
      </c>
      <c r="E377" s="30" t="s">
        <v>2121</v>
      </c>
      <c r="F377" s="49"/>
      <c r="G377" s="51">
        <v>48337.71</v>
      </c>
    </row>
    <row r="378" spans="1:7" x14ac:dyDescent="0.3">
      <c r="A378" s="41">
        <v>45077</v>
      </c>
      <c r="B378" s="23" t="s">
        <v>157</v>
      </c>
      <c r="C378" s="36" t="s">
        <v>903</v>
      </c>
      <c r="D378" s="17" t="s">
        <v>85</v>
      </c>
      <c r="E378" s="34" t="s">
        <v>1715</v>
      </c>
      <c r="F378" s="59"/>
      <c r="G378" s="51">
        <v>91299.62</v>
      </c>
    </row>
    <row r="379" spans="1:7" x14ac:dyDescent="0.3">
      <c r="A379" s="43">
        <v>45077</v>
      </c>
      <c r="B379" s="22" t="s">
        <v>136</v>
      </c>
      <c r="C379" s="35" t="s">
        <v>2122</v>
      </c>
      <c r="D379" s="18" t="s">
        <v>66</v>
      </c>
      <c r="E379" s="24" t="s">
        <v>226</v>
      </c>
      <c r="F379" s="112"/>
      <c r="G379" s="51">
        <v>186</v>
      </c>
    </row>
    <row r="380" spans="1:7" x14ac:dyDescent="0.3">
      <c r="A380" s="40">
        <v>45077</v>
      </c>
      <c r="B380" s="21" t="s">
        <v>182</v>
      </c>
      <c r="C380" s="36" t="s">
        <v>2123</v>
      </c>
      <c r="D380" s="17" t="s">
        <v>102</v>
      </c>
      <c r="E380" s="30" t="s">
        <v>2124</v>
      </c>
      <c r="F380" s="49"/>
      <c r="G380" s="51">
        <v>1378.59</v>
      </c>
    </row>
    <row r="381" spans="1:7" x14ac:dyDescent="0.3">
      <c r="A381" s="40">
        <v>45077</v>
      </c>
      <c r="B381" s="21" t="s">
        <v>182</v>
      </c>
      <c r="C381" s="17" t="s">
        <v>2125</v>
      </c>
      <c r="D381" s="17" t="s">
        <v>93</v>
      </c>
      <c r="E381" s="30" t="s">
        <v>2126</v>
      </c>
      <c r="F381" s="112"/>
      <c r="G381" s="51">
        <v>36413.07</v>
      </c>
    </row>
    <row r="382" spans="1:7" x14ac:dyDescent="0.3">
      <c r="A382" s="67"/>
      <c r="B382" s="68"/>
      <c r="C382" s="67"/>
      <c r="D382" s="67"/>
      <c r="E382" s="97" t="s">
        <v>0</v>
      </c>
      <c r="F382" s="122">
        <f>SUM(F3:F381)</f>
        <v>15941454.160000002</v>
      </c>
      <c r="G382" s="122">
        <f>SUM(G3:G381)</f>
        <v>15941454.160000004</v>
      </c>
    </row>
  </sheetData>
  <sheetProtection algorithmName="SHA-512" hashValue="EI3HVGF5Z/2YKMZoDA/4Z4QwCB+LmjxMiUb9KF+ASTtDq8OnG1tk2Z9Roy0zJKQWbSbhej7RxLoaqSmE5Luiig==" saltValue="kYv2VSaYNwooYsjcHZmzMg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F2" name="Intervalo1_14_18_1_1"/>
    <protectedRange algorithmName="SHA-512" hashValue="SOYoXHnsd8H3JMwtnN8n0SDMvJLW8NUH3c7N9U/C2WTm7adtKrHc9Rw5AhcK1dwRMld7kJZ5o3zpwjKqrnC6rw==" saltValue="9sV1nF7wJ5XLhLyfByHakQ==" spinCount="100000" sqref="A2" name="Intervalo1_9_12_2"/>
  </protectedRanges>
  <autoFilter ref="A2:G382" xr:uid="{DF1FB65E-933C-428B-86B1-CCFA3FB00DCB}"/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946F3-8C4C-4335-A0C0-76687E65D706}">
  <sheetPr>
    <tabColor rgb="FF008B82"/>
  </sheetPr>
  <dimension ref="A1:G370"/>
  <sheetViews>
    <sheetView workbookViewId="0">
      <selection activeCell="I3" sqref="I3"/>
    </sheetView>
  </sheetViews>
  <sheetFormatPr defaultColWidth="8" defaultRowHeight="14.4" x14ac:dyDescent="0.3"/>
  <cols>
    <col min="1" max="1" width="7.6640625" bestFit="1" customWidth="1"/>
    <col min="2" max="2" width="25.5546875" customWidth="1"/>
    <col min="3" max="3" width="19.33203125" bestFit="1" customWidth="1"/>
    <col min="4" max="4" width="7.44140625" bestFit="1" customWidth="1"/>
    <col min="5" max="5" width="68" customWidth="1"/>
    <col min="6" max="7" width="12" bestFit="1" customWidth="1"/>
  </cols>
  <sheetData>
    <row r="1" spans="1:7" ht="48" customHeight="1" x14ac:dyDescent="0.3">
      <c r="A1" s="152" t="s">
        <v>17</v>
      </c>
      <c r="B1" s="152"/>
      <c r="C1" s="152"/>
      <c r="D1" s="152"/>
      <c r="E1" s="152"/>
      <c r="F1" s="152"/>
      <c r="G1" s="152"/>
    </row>
    <row r="2" spans="1:7" x14ac:dyDescent="0.3">
      <c r="A2" s="5" t="s">
        <v>6</v>
      </c>
      <c r="B2" s="6" t="s">
        <v>418</v>
      </c>
      <c r="C2" s="7" t="s">
        <v>417</v>
      </c>
      <c r="D2" s="8" t="s">
        <v>2</v>
      </c>
      <c r="E2" s="9" t="s">
        <v>10</v>
      </c>
      <c r="F2" s="10" t="s">
        <v>7</v>
      </c>
      <c r="G2" s="6" t="s">
        <v>8</v>
      </c>
    </row>
    <row r="3" spans="1:7" x14ac:dyDescent="0.3">
      <c r="A3" s="43">
        <v>45078</v>
      </c>
      <c r="B3" s="22" t="s">
        <v>103</v>
      </c>
      <c r="C3" s="18" t="s">
        <v>377</v>
      </c>
      <c r="D3" s="18" t="s">
        <v>62</v>
      </c>
      <c r="E3" s="24" t="s">
        <v>204</v>
      </c>
      <c r="F3" s="110">
        <v>310450.03000000003</v>
      </c>
      <c r="G3" s="110"/>
    </row>
    <row r="4" spans="1:7" x14ac:dyDescent="0.3">
      <c r="A4" s="42">
        <v>45078</v>
      </c>
      <c r="B4" s="22" t="s">
        <v>1272</v>
      </c>
      <c r="C4" s="35" t="s">
        <v>1649</v>
      </c>
      <c r="D4" s="17" t="s">
        <v>66</v>
      </c>
      <c r="E4" s="24" t="s">
        <v>1650</v>
      </c>
      <c r="F4" s="44"/>
      <c r="G4" s="48">
        <v>937.5</v>
      </c>
    </row>
    <row r="5" spans="1:7" x14ac:dyDescent="0.3">
      <c r="A5" s="42">
        <v>45078</v>
      </c>
      <c r="B5" s="22" t="s">
        <v>1272</v>
      </c>
      <c r="C5" s="35" t="s">
        <v>1651</v>
      </c>
      <c r="D5" s="17" t="s">
        <v>66</v>
      </c>
      <c r="E5" s="24" t="s">
        <v>1652</v>
      </c>
      <c r="F5" s="44"/>
      <c r="G5" s="48">
        <v>1612.13</v>
      </c>
    </row>
    <row r="6" spans="1:7" x14ac:dyDescent="0.3">
      <c r="A6" s="42">
        <v>45078</v>
      </c>
      <c r="B6" s="22" t="s">
        <v>1272</v>
      </c>
      <c r="C6" s="35" t="s">
        <v>1653</v>
      </c>
      <c r="D6" s="17" t="s">
        <v>66</v>
      </c>
      <c r="E6" s="24" t="s">
        <v>1654</v>
      </c>
      <c r="F6" s="44"/>
      <c r="G6" s="48">
        <v>1254.08</v>
      </c>
    </row>
    <row r="7" spans="1:7" x14ac:dyDescent="0.3">
      <c r="A7" s="41">
        <v>45078</v>
      </c>
      <c r="B7" s="22" t="s">
        <v>154</v>
      </c>
      <c r="C7" s="35" t="s">
        <v>1655</v>
      </c>
      <c r="D7" s="18" t="s">
        <v>81</v>
      </c>
      <c r="E7" s="24" t="s">
        <v>250</v>
      </c>
      <c r="F7" s="44"/>
      <c r="G7" s="48">
        <v>1436.5</v>
      </c>
    </row>
    <row r="8" spans="1:7" x14ac:dyDescent="0.3">
      <c r="A8" s="40">
        <v>45078</v>
      </c>
      <c r="B8" s="22" t="s">
        <v>575</v>
      </c>
      <c r="C8" s="19">
        <v>243089</v>
      </c>
      <c r="D8" s="65" t="s">
        <v>66</v>
      </c>
      <c r="E8" s="24" t="s">
        <v>1656</v>
      </c>
      <c r="F8" s="111"/>
      <c r="G8" s="48">
        <v>1248</v>
      </c>
    </row>
    <row r="9" spans="1:7" x14ac:dyDescent="0.3">
      <c r="A9" s="40">
        <v>45078</v>
      </c>
      <c r="B9" s="22" t="s">
        <v>575</v>
      </c>
      <c r="C9" s="19">
        <v>243090</v>
      </c>
      <c r="D9" s="65" t="s">
        <v>66</v>
      </c>
      <c r="E9" s="24" t="s">
        <v>1656</v>
      </c>
      <c r="F9" s="111"/>
      <c r="G9" s="48">
        <v>832</v>
      </c>
    </row>
    <row r="10" spans="1:7" x14ac:dyDescent="0.3">
      <c r="A10" s="41">
        <v>45078</v>
      </c>
      <c r="B10" s="21" t="s">
        <v>393</v>
      </c>
      <c r="C10" s="36">
        <v>366025</v>
      </c>
      <c r="D10" s="17" t="s">
        <v>102</v>
      </c>
      <c r="E10" s="30" t="s">
        <v>1657</v>
      </c>
      <c r="F10" s="112"/>
      <c r="G10" s="48">
        <v>9060.1</v>
      </c>
    </row>
    <row r="11" spans="1:7" ht="24" x14ac:dyDescent="0.3">
      <c r="A11" s="41">
        <v>45078</v>
      </c>
      <c r="B11" s="26" t="s">
        <v>172</v>
      </c>
      <c r="C11" s="39">
        <v>24368</v>
      </c>
      <c r="D11" s="18" t="s">
        <v>63</v>
      </c>
      <c r="E11" s="24" t="s">
        <v>1132</v>
      </c>
      <c r="F11" s="44"/>
      <c r="G11" s="48">
        <v>1490</v>
      </c>
    </row>
    <row r="12" spans="1:7" x14ac:dyDescent="0.3">
      <c r="A12" s="41">
        <v>45078</v>
      </c>
      <c r="B12" s="26" t="s">
        <v>172</v>
      </c>
      <c r="C12" s="39">
        <v>24328</v>
      </c>
      <c r="D12" s="18" t="s">
        <v>63</v>
      </c>
      <c r="E12" s="24" t="s">
        <v>1133</v>
      </c>
      <c r="F12" s="44"/>
      <c r="G12" s="48">
        <v>600</v>
      </c>
    </row>
    <row r="13" spans="1:7" x14ac:dyDescent="0.3">
      <c r="A13" s="42">
        <v>45078</v>
      </c>
      <c r="B13" s="22" t="s">
        <v>528</v>
      </c>
      <c r="C13" s="35" t="s">
        <v>1658</v>
      </c>
      <c r="D13" s="18" t="s">
        <v>83</v>
      </c>
      <c r="E13" s="24" t="s">
        <v>1470</v>
      </c>
      <c r="F13" s="44"/>
      <c r="G13" s="48">
        <v>3800</v>
      </c>
    </row>
    <row r="14" spans="1:7" x14ac:dyDescent="0.3">
      <c r="A14" s="42">
        <v>45078</v>
      </c>
      <c r="B14" s="22" t="s">
        <v>528</v>
      </c>
      <c r="C14" s="35" t="s">
        <v>1659</v>
      </c>
      <c r="D14" s="18" t="s">
        <v>83</v>
      </c>
      <c r="E14" s="24" t="s">
        <v>1470</v>
      </c>
      <c r="F14" s="44"/>
      <c r="G14" s="48">
        <v>3800</v>
      </c>
    </row>
    <row r="15" spans="1:7" x14ac:dyDescent="0.3">
      <c r="A15" s="41">
        <v>45078</v>
      </c>
      <c r="B15" s="21" t="s">
        <v>395</v>
      </c>
      <c r="C15" s="17" t="s">
        <v>415</v>
      </c>
      <c r="D15" s="17" t="s">
        <v>391</v>
      </c>
      <c r="E15" s="30" t="s">
        <v>1660</v>
      </c>
      <c r="F15" s="44"/>
      <c r="G15" s="48">
        <v>284000</v>
      </c>
    </row>
    <row r="16" spans="1:7" x14ac:dyDescent="0.3">
      <c r="A16" s="42">
        <v>45078</v>
      </c>
      <c r="B16" s="22" t="s">
        <v>103</v>
      </c>
      <c r="C16" s="17" t="s">
        <v>379</v>
      </c>
      <c r="D16" s="18" t="s">
        <v>65</v>
      </c>
      <c r="E16" s="24" t="s">
        <v>217</v>
      </c>
      <c r="F16" s="44"/>
      <c r="G16" s="46">
        <v>2.23</v>
      </c>
    </row>
    <row r="17" spans="1:7" x14ac:dyDescent="0.3">
      <c r="A17" s="43">
        <v>45078</v>
      </c>
      <c r="B17" s="21" t="s">
        <v>869</v>
      </c>
      <c r="C17" s="36">
        <v>2000689740680</v>
      </c>
      <c r="D17" s="17" t="s">
        <v>72</v>
      </c>
      <c r="E17" s="30" t="s">
        <v>1661</v>
      </c>
      <c r="F17" s="44"/>
      <c r="G17" s="48">
        <v>377.49</v>
      </c>
    </row>
    <row r="18" spans="1:7" x14ac:dyDescent="0.3">
      <c r="A18" s="43">
        <v>45079</v>
      </c>
      <c r="B18" s="22" t="s">
        <v>103</v>
      </c>
      <c r="C18" s="18" t="s">
        <v>377</v>
      </c>
      <c r="D18" s="18" t="s">
        <v>62</v>
      </c>
      <c r="E18" s="24" t="s">
        <v>204</v>
      </c>
      <c r="F18" s="110">
        <v>4980.22</v>
      </c>
      <c r="G18" s="110"/>
    </row>
    <row r="19" spans="1:7" x14ac:dyDescent="0.3">
      <c r="A19" s="43">
        <v>45079</v>
      </c>
      <c r="B19" s="22" t="s">
        <v>103</v>
      </c>
      <c r="C19" s="18" t="s">
        <v>377</v>
      </c>
      <c r="D19" s="18" t="s">
        <v>629</v>
      </c>
      <c r="E19" s="24" t="s">
        <v>1662</v>
      </c>
      <c r="F19" s="63">
        <v>1293819.6200000001</v>
      </c>
      <c r="G19" s="110"/>
    </row>
    <row r="20" spans="1:7" x14ac:dyDescent="0.3">
      <c r="A20" s="43">
        <v>45079</v>
      </c>
      <c r="B20" s="22" t="s">
        <v>103</v>
      </c>
      <c r="C20" s="18" t="s">
        <v>377</v>
      </c>
      <c r="D20" s="18" t="s">
        <v>629</v>
      </c>
      <c r="E20" s="24" t="s">
        <v>1663</v>
      </c>
      <c r="F20" s="63">
        <v>10381.65</v>
      </c>
      <c r="G20" s="110"/>
    </row>
    <row r="21" spans="1:7" x14ac:dyDescent="0.3">
      <c r="A21" s="43">
        <v>45079</v>
      </c>
      <c r="B21" s="22" t="s">
        <v>103</v>
      </c>
      <c r="C21" s="18" t="s">
        <v>377</v>
      </c>
      <c r="D21" s="18" t="s">
        <v>629</v>
      </c>
      <c r="E21" s="24" t="s">
        <v>1664</v>
      </c>
      <c r="F21" s="63">
        <v>278.31</v>
      </c>
      <c r="G21" s="110"/>
    </row>
    <row r="22" spans="1:7" x14ac:dyDescent="0.3">
      <c r="A22" s="43">
        <v>45079</v>
      </c>
      <c r="B22" s="22" t="s">
        <v>103</v>
      </c>
      <c r="C22" s="18" t="s">
        <v>377</v>
      </c>
      <c r="D22" s="18" t="s">
        <v>1665</v>
      </c>
      <c r="E22" s="24" t="s">
        <v>1141</v>
      </c>
      <c r="F22" s="110">
        <v>1713.79</v>
      </c>
      <c r="G22" s="110"/>
    </row>
    <row r="23" spans="1:7" x14ac:dyDescent="0.3">
      <c r="A23" s="43">
        <v>45079</v>
      </c>
      <c r="B23" s="22" t="s">
        <v>103</v>
      </c>
      <c r="C23" s="18" t="s">
        <v>377</v>
      </c>
      <c r="D23" s="18" t="s">
        <v>1665</v>
      </c>
      <c r="E23" s="24" t="s">
        <v>1141</v>
      </c>
      <c r="F23" s="110">
        <v>1569.88</v>
      </c>
      <c r="G23" s="110"/>
    </row>
    <row r="24" spans="1:7" x14ac:dyDescent="0.3">
      <c r="A24" s="43">
        <v>45079</v>
      </c>
      <c r="B24" s="22" t="s">
        <v>103</v>
      </c>
      <c r="C24" s="18" t="s">
        <v>377</v>
      </c>
      <c r="D24" s="18" t="s">
        <v>1665</v>
      </c>
      <c r="E24" s="24" t="s">
        <v>1141</v>
      </c>
      <c r="F24" s="110">
        <v>3890.63</v>
      </c>
      <c r="G24" s="110"/>
    </row>
    <row r="25" spans="1:7" ht="24" x14ac:dyDescent="0.3">
      <c r="A25" s="41">
        <v>45079</v>
      </c>
      <c r="B25" s="23" t="s">
        <v>108</v>
      </c>
      <c r="C25" s="36" t="s">
        <v>416</v>
      </c>
      <c r="D25" s="17" t="s">
        <v>67</v>
      </c>
      <c r="E25" s="30" t="s">
        <v>1666</v>
      </c>
      <c r="F25" s="44"/>
      <c r="G25" s="47">
        <v>314593.24</v>
      </c>
    </row>
    <row r="26" spans="1:7" x14ac:dyDescent="0.3">
      <c r="A26" s="43">
        <v>45079</v>
      </c>
      <c r="B26" s="22" t="s">
        <v>110</v>
      </c>
      <c r="C26" s="35" t="s">
        <v>1667</v>
      </c>
      <c r="D26" s="17" t="s">
        <v>83</v>
      </c>
      <c r="E26" s="24" t="s">
        <v>216</v>
      </c>
      <c r="F26" s="44"/>
      <c r="G26" s="51">
        <v>8804.33</v>
      </c>
    </row>
    <row r="27" spans="1:7" x14ac:dyDescent="0.3">
      <c r="A27" s="43">
        <v>45079</v>
      </c>
      <c r="B27" s="22" t="s">
        <v>110</v>
      </c>
      <c r="C27" s="35" t="s">
        <v>1668</v>
      </c>
      <c r="D27" s="17" t="s">
        <v>83</v>
      </c>
      <c r="E27" s="24" t="s">
        <v>1669</v>
      </c>
      <c r="F27" s="44"/>
      <c r="G27" s="51">
        <v>497.61</v>
      </c>
    </row>
    <row r="28" spans="1:7" x14ac:dyDescent="0.3">
      <c r="A28" s="41">
        <v>45079</v>
      </c>
      <c r="B28" s="21" t="s">
        <v>396</v>
      </c>
      <c r="C28" s="36">
        <v>4245368</v>
      </c>
      <c r="D28" s="17" t="s">
        <v>63</v>
      </c>
      <c r="E28" s="30" t="s">
        <v>1670</v>
      </c>
      <c r="F28" s="44"/>
      <c r="G28" s="51">
        <v>300</v>
      </c>
    </row>
    <row r="29" spans="1:7" x14ac:dyDescent="0.3">
      <c r="A29" s="42">
        <v>45079</v>
      </c>
      <c r="B29" s="22" t="s">
        <v>103</v>
      </c>
      <c r="C29" s="18" t="s">
        <v>379</v>
      </c>
      <c r="D29" s="18" t="s">
        <v>65</v>
      </c>
      <c r="E29" s="24" t="s">
        <v>208</v>
      </c>
      <c r="F29" s="44"/>
      <c r="G29" s="46">
        <v>410.88</v>
      </c>
    </row>
    <row r="30" spans="1:7" ht="24" x14ac:dyDescent="0.3">
      <c r="A30" s="41">
        <v>45079</v>
      </c>
      <c r="B30" s="23" t="s">
        <v>108</v>
      </c>
      <c r="C30" s="36" t="s">
        <v>416</v>
      </c>
      <c r="D30" s="17" t="s">
        <v>67</v>
      </c>
      <c r="E30" s="30" t="s">
        <v>1671</v>
      </c>
      <c r="F30" s="44"/>
      <c r="G30" s="47">
        <v>989608.03</v>
      </c>
    </row>
    <row r="31" spans="1:7" x14ac:dyDescent="0.3">
      <c r="A31" s="43">
        <v>45079</v>
      </c>
      <c r="B31" s="21" t="s">
        <v>426</v>
      </c>
      <c r="C31" s="35" t="s">
        <v>1672</v>
      </c>
      <c r="D31" s="17" t="s">
        <v>66</v>
      </c>
      <c r="E31" s="24" t="s">
        <v>1673</v>
      </c>
      <c r="F31" s="44"/>
      <c r="G31" s="51">
        <v>245.12</v>
      </c>
    </row>
    <row r="32" spans="1:7" x14ac:dyDescent="0.3">
      <c r="A32" s="43">
        <v>45079</v>
      </c>
      <c r="B32" s="26" t="s">
        <v>1674</v>
      </c>
      <c r="C32" s="17" t="s">
        <v>381</v>
      </c>
      <c r="D32" s="17" t="s">
        <v>76</v>
      </c>
      <c r="E32" s="24" t="s">
        <v>431</v>
      </c>
      <c r="F32" s="112"/>
      <c r="G32" s="48">
        <v>278.31</v>
      </c>
    </row>
    <row r="33" spans="1:7" x14ac:dyDescent="0.3">
      <c r="A33" s="42">
        <v>45079</v>
      </c>
      <c r="B33" s="22" t="s">
        <v>107</v>
      </c>
      <c r="C33" s="36">
        <v>5160</v>
      </c>
      <c r="D33" s="17" t="s">
        <v>66</v>
      </c>
      <c r="E33" s="24" t="s">
        <v>226</v>
      </c>
      <c r="F33" s="44"/>
      <c r="G33" s="48">
        <v>950.4</v>
      </c>
    </row>
    <row r="34" spans="1:7" x14ac:dyDescent="0.3">
      <c r="A34" s="42">
        <v>45079</v>
      </c>
      <c r="B34" s="22" t="s">
        <v>107</v>
      </c>
      <c r="C34" s="36">
        <v>5158</v>
      </c>
      <c r="D34" s="17" t="s">
        <v>66</v>
      </c>
      <c r="E34" s="24" t="s">
        <v>226</v>
      </c>
      <c r="F34" s="44"/>
      <c r="G34" s="48">
        <v>937.26</v>
      </c>
    </row>
    <row r="35" spans="1:7" x14ac:dyDescent="0.3">
      <c r="A35" s="42">
        <v>45079</v>
      </c>
      <c r="B35" s="22" t="s">
        <v>103</v>
      </c>
      <c r="C35" s="18" t="s">
        <v>379</v>
      </c>
      <c r="D35" s="18" t="s">
        <v>65</v>
      </c>
      <c r="E35" s="24" t="s">
        <v>217</v>
      </c>
      <c r="F35" s="44"/>
      <c r="G35" s="46">
        <v>8.92</v>
      </c>
    </row>
    <row r="36" spans="1:7" x14ac:dyDescent="0.3">
      <c r="A36" s="43">
        <v>45082</v>
      </c>
      <c r="B36" s="22" t="s">
        <v>103</v>
      </c>
      <c r="C36" s="18" t="s">
        <v>377</v>
      </c>
      <c r="D36" s="18" t="s">
        <v>62</v>
      </c>
      <c r="E36" s="24" t="s">
        <v>204</v>
      </c>
      <c r="F36" s="110">
        <v>58252.74</v>
      </c>
      <c r="G36" s="110"/>
    </row>
    <row r="37" spans="1:7" x14ac:dyDescent="0.3">
      <c r="A37" s="43">
        <v>45082</v>
      </c>
      <c r="B37" s="22" t="s">
        <v>110</v>
      </c>
      <c r="C37" s="35" t="s">
        <v>1675</v>
      </c>
      <c r="D37" s="17" t="s">
        <v>83</v>
      </c>
      <c r="E37" s="24" t="s">
        <v>1669</v>
      </c>
      <c r="F37" s="44"/>
      <c r="G37" s="48">
        <v>74.239999999999995</v>
      </c>
    </row>
    <row r="38" spans="1:7" x14ac:dyDescent="0.3">
      <c r="A38" s="43">
        <v>45082</v>
      </c>
      <c r="B38" s="22" t="s">
        <v>175</v>
      </c>
      <c r="C38" s="17">
        <v>13114</v>
      </c>
      <c r="D38" s="18" t="s">
        <v>82</v>
      </c>
      <c r="E38" s="24" t="s">
        <v>252</v>
      </c>
      <c r="F38" s="112"/>
      <c r="G38" s="48">
        <v>266.60000000000002</v>
      </c>
    </row>
    <row r="39" spans="1:7" x14ac:dyDescent="0.3">
      <c r="A39" s="41">
        <v>45082</v>
      </c>
      <c r="B39" s="22" t="s">
        <v>135</v>
      </c>
      <c r="C39" s="17">
        <v>3280</v>
      </c>
      <c r="D39" s="17" t="s">
        <v>82</v>
      </c>
      <c r="E39" s="24" t="s">
        <v>252</v>
      </c>
      <c r="F39" s="44"/>
      <c r="G39" s="48">
        <v>2833</v>
      </c>
    </row>
    <row r="40" spans="1:7" x14ac:dyDescent="0.3">
      <c r="A40" s="41">
        <v>45082</v>
      </c>
      <c r="B40" s="22" t="s">
        <v>135</v>
      </c>
      <c r="C40" s="17">
        <v>3273</v>
      </c>
      <c r="D40" s="17" t="s">
        <v>66</v>
      </c>
      <c r="E40" s="24" t="s">
        <v>226</v>
      </c>
      <c r="F40" s="44"/>
      <c r="G40" s="48">
        <v>4632.75</v>
      </c>
    </row>
    <row r="41" spans="1:7" x14ac:dyDescent="0.3">
      <c r="A41" s="43">
        <v>45082</v>
      </c>
      <c r="B41" s="22" t="s">
        <v>175</v>
      </c>
      <c r="C41" s="17">
        <v>13113</v>
      </c>
      <c r="D41" s="18" t="s">
        <v>82</v>
      </c>
      <c r="E41" s="24" t="s">
        <v>252</v>
      </c>
      <c r="F41" s="112"/>
      <c r="G41" s="51">
        <v>266.60000000000002</v>
      </c>
    </row>
    <row r="42" spans="1:7" x14ac:dyDescent="0.3">
      <c r="A42" s="43">
        <v>45082</v>
      </c>
      <c r="B42" s="22" t="s">
        <v>114</v>
      </c>
      <c r="C42" s="17">
        <v>166942</v>
      </c>
      <c r="D42" s="17" t="s">
        <v>68</v>
      </c>
      <c r="E42" s="24" t="s">
        <v>251</v>
      </c>
      <c r="F42" s="112"/>
      <c r="G42" s="48">
        <v>1045</v>
      </c>
    </row>
    <row r="43" spans="1:7" x14ac:dyDescent="0.3">
      <c r="A43" s="42">
        <v>45082</v>
      </c>
      <c r="B43" s="22" t="s">
        <v>1289</v>
      </c>
      <c r="C43" s="35" t="s">
        <v>1676</v>
      </c>
      <c r="D43" s="17" t="s">
        <v>66</v>
      </c>
      <c r="E43" s="24" t="s">
        <v>226</v>
      </c>
      <c r="F43" s="44"/>
      <c r="G43" s="48">
        <v>1149</v>
      </c>
    </row>
    <row r="44" spans="1:7" x14ac:dyDescent="0.3">
      <c r="A44" s="42">
        <v>45082</v>
      </c>
      <c r="B44" s="22" t="s">
        <v>103</v>
      </c>
      <c r="C44" s="18" t="s">
        <v>379</v>
      </c>
      <c r="D44" s="18" t="s">
        <v>65</v>
      </c>
      <c r="E44" s="24" t="s">
        <v>208</v>
      </c>
      <c r="F44" s="44"/>
      <c r="G44" s="46">
        <v>4.28</v>
      </c>
    </row>
    <row r="45" spans="1:7" x14ac:dyDescent="0.3">
      <c r="A45" s="41">
        <v>45082</v>
      </c>
      <c r="B45" s="21" t="s">
        <v>106</v>
      </c>
      <c r="C45" s="36">
        <v>757</v>
      </c>
      <c r="D45" s="17" t="s">
        <v>433</v>
      </c>
      <c r="E45" s="30" t="s">
        <v>1677</v>
      </c>
      <c r="F45" s="44"/>
      <c r="G45" s="51">
        <v>666.79</v>
      </c>
    </row>
    <row r="46" spans="1:7" x14ac:dyDescent="0.3">
      <c r="A46" s="41">
        <v>45082</v>
      </c>
      <c r="B46" s="23" t="s">
        <v>108</v>
      </c>
      <c r="C46" s="36" t="s">
        <v>416</v>
      </c>
      <c r="D46" s="17" t="s">
        <v>67</v>
      </c>
      <c r="E46" s="30" t="s">
        <v>1678</v>
      </c>
      <c r="F46" s="44"/>
      <c r="G46" s="47">
        <v>9256.0300000000007</v>
      </c>
    </row>
    <row r="47" spans="1:7" x14ac:dyDescent="0.3">
      <c r="A47" s="41">
        <v>45082</v>
      </c>
      <c r="B47" s="21" t="s">
        <v>111</v>
      </c>
      <c r="C47" s="36">
        <v>923</v>
      </c>
      <c r="D47" s="17" t="s">
        <v>71</v>
      </c>
      <c r="E47" s="30" t="s">
        <v>1679</v>
      </c>
      <c r="F47" s="44"/>
      <c r="G47" s="48">
        <v>18413.95</v>
      </c>
    </row>
    <row r="48" spans="1:7" x14ac:dyDescent="0.3">
      <c r="A48" s="41">
        <v>45082</v>
      </c>
      <c r="B48" s="21" t="s">
        <v>111</v>
      </c>
      <c r="C48" s="36">
        <v>169</v>
      </c>
      <c r="D48" s="17" t="s">
        <v>70</v>
      </c>
      <c r="E48" s="30" t="s">
        <v>1680</v>
      </c>
      <c r="F48" s="44"/>
      <c r="G48" s="48">
        <v>11500</v>
      </c>
    </row>
    <row r="49" spans="1:7" x14ac:dyDescent="0.3">
      <c r="A49" s="41">
        <v>45082</v>
      </c>
      <c r="B49" s="21" t="s">
        <v>111</v>
      </c>
      <c r="C49" s="36">
        <v>170</v>
      </c>
      <c r="D49" s="17" t="s">
        <v>70</v>
      </c>
      <c r="E49" s="30" t="s">
        <v>1681</v>
      </c>
      <c r="F49" s="44"/>
      <c r="G49" s="48">
        <v>5950</v>
      </c>
    </row>
    <row r="50" spans="1:7" x14ac:dyDescent="0.3">
      <c r="A50" s="41">
        <v>45082</v>
      </c>
      <c r="B50" s="21" t="s">
        <v>111</v>
      </c>
      <c r="C50" s="36">
        <v>171</v>
      </c>
      <c r="D50" s="17" t="s">
        <v>70</v>
      </c>
      <c r="E50" s="30" t="s">
        <v>1463</v>
      </c>
      <c r="F50" s="44"/>
      <c r="G50" s="48">
        <v>270</v>
      </c>
    </row>
    <row r="51" spans="1:7" x14ac:dyDescent="0.3">
      <c r="A51" s="42">
        <v>45082</v>
      </c>
      <c r="B51" s="22" t="s">
        <v>1313</v>
      </c>
      <c r="C51" s="35" t="s">
        <v>1682</v>
      </c>
      <c r="D51" s="18" t="s">
        <v>66</v>
      </c>
      <c r="E51" s="24" t="s">
        <v>226</v>
      </c>
      <c r="F51" s="44"/>
      <c r="G51" s="48">
        <v>1924.5</v>
      </c>
    </row>
    <row r="52" spans="1:7" x14ac:dyDescent="0.3">
      <c r="A52" s="43">
        <v>45083</v>
      </c>
      <c r="B52" s="22" t="s">
        <v>103</v>
      </c>
      <c r="C52" s="18" t="s">
        <v>377</v>
      </c>
      <c r="D52" s="18" t="s">
        <v>62</v>
      </c>
      <c r="E52" s="24" t="s">
        <v>204</v>
      </c>
      <c r="F52" s="110">
        <v>2325.0300000000002</v>
      </c>
      <c r="G52" s="110"/>
    </row>
    <row r="53" spans="1:7" x14ac:dyDescent="0.3">
      <c r="A53" s="43">
        <v>45083</v>
      </c>
      <c r="B53" s="22" t="s">
        <v>103</v>
      </c>
      <c r="C53" s="18" t="s">
        <v>377</v>
      </c>
      <c r="D53" s="18" t="s">
        <v>629</v>
      </c>
      <c r="E53" s="24" t="s">
        <v>1683</v>
      </c>
      <c r="F53" s="63">
        <v>15000</v>
      </c>
      <c r="G53" s="110"/>
    </row>
    <row r="54" spans="1:7" x14ac:dyDescent="0.3">
      <c r="A54" s="43">
        <v>45083</v>
      </c>
      <c r="B54" s="22" t="s">
        <v>103</v>
      </c>
      <c r="C54" s="18" t="s">
        <v>377</v>
      </c>
      <c r="D54" s="18" t="s">
        <v>629</v>
      </c>
      <c r="E54" s="24" t="s">
        <v>1684</v>
      </c>
      <c r="F54" s="63">
        <v>264013.84999999998</v>
      </c>
      <c r="G54" s="110"/>
    </row>
    <row r="55" spans="1:7" x14ac:dyDescent="0.3">
      <c r="A55" s="43">
        <v>45083</v>
      </c>
      <c r="B55" s="22" t="s">
        <v>103</v>
      </c>
      <c r="C55" s="18" t="s">
        <v>377</v>
      </c>
      <c r="D55" s="18" t="s">
        <v>629</v>
      </c>
      <c r="E55" s="24" t="s">
        <v>1685</v>
      </c>
      <c r="F55" s="63">
        <v>591512.59</v>
      </c>
      <c r="G55" s="110"/>
    </row>
    <row r="56" spans="1:7" x14ac:dyDescent="0.3">
      <c r="A56" s="41">
        <v>45083</v>
      </c>
      <c r="B56" s="23" t="s">
        <v>108</v>
      </c>
      <c r="C56" s="36" t="s">
        <v>416</v>
      </c>
      <c r="D56" s="17" t="s">
        <v>67</v>
      </c>
      <c r="E56" s="30" t="s">
        <v>1678</v>
      </c>
      <c r="F56" s="44"/>
      <c r="G56" s="48">
        <v>884.36</v>
      </c>
    </row>
    <row r="57" spans="1:7" x14ac:dyDescent="0.3">
      <c r="A57" s="40">
        <v>45083</v>
      </c>
      <c r="B57" s="21" t="s">
        <v>112</v>
      </c>
      <c r="C57" s="36">
        <v>18832</v>
      </c>
      <c r="D57" s="19" t="s">
        <v>63</v>
      </c>
      <c r="E57" s="30" t="s">
        <v>1686</v>
      </c>
      <c r="F57" s="44"/>
      <c r="G57" s="48">
        <v>873.87</v>
      </c>
    </row>
    <row r="58" spans="1:7" x14ac:dyDescent="0.3">
      <c r="A58" s="43">
        <v>45083</v>
      </c>
      <c r="B58" s="21" t="s">
        <v>166</v>
      </c>
      <c r="C58" s="35" t="s">
        <v>1687</v>
      </c>
      <c r="D58" s="18" t="s">
        <v>81</v>
      </c>
      <c r="E58" s="24" t="s">
        <v>250</v>
      </c>
      <c r="F58" s="112"/>
      <c r="G58" s="48">
        <v>1514</v>
      </c>
    </row>
    <row r="59" spans="1:7" x14ac:dyDescent="0.3">
      <c r="A59" s="42">
        <v>45083</v>
      </c>
      <c r="B59" s="22" t="s">
        <v>103</v>
      </c>
      <c r="C59" s="18" t="s">
        <v>379</v>
      </c>
      <c r="D59" s="18" t="s">
        <v>65</v>
      </c>
      <c r="E59" s="24" t="s">
        <v>208</v>
      </c>
      <c r="F59" s="44"/>
      <c r="G59" s="46">
        <v>3.21</v>
      </c>
    </row>
    <row r="60" spans="1:7" x14ac:dyDescent="0.3">
      <c r="A60" s="41">
        <v>45083</v>
      </c>
      <c r="B60" s="22" t="s">
        <v>107</v>
      </c>
      <c r="C60" s="36">
        <v>5090</v>
      </c>
      <c r="D60" s="17" t="s">
        <v>66</v>
      </c>
      <c r="E60" s="24" t="s">
        <v>226</v>
      </c>
      <c r="F60" s="44"/>
      <c r="G60" s="104">
        <v>26560.87</v>
      </c>
    </row>
    <row r="61" spans="1:7" x14ac:dyDescent="0.3">
      <c r="A61" s="41">
        <v>45083</v>
      </c>
      <c r="B61" s="22" t="s">
        <v>107</v>
      </c>
      <c r="C61" s="36">
        <v>5091</v>
      </c>
      <c r="D61" s="17" t="s">
        <v>66</v>
      </c>
      <c r="E61" s="24" t="s">
        <v>226</v>
      </c>
      <c r="F61" s="44"/>
      <c r="G61" s="104">
        <v>11404.3</v>
      </c>
    </row>
    <row r="62" spans="1:7" x14ac:dyDescent="0.3">
      <c r="A62" s="41">
        <v>45083</v>
      </c>
      <c r="B62" s="22" t="s">
        <v>107</v>
      </c>
      <c r="C62" s="36">
        <v>5092</v>
      </c>
      <c r="D62" s="17" t="s">
        <v>66</v>
      </c>
      <c r="E62" s="24" t="s">
        <v>226</v>
      </c>
      <c r="F62" s="44"/>
      <c r="G62" s="104">
        <v>749.12</v>
      </c>
    </row>
    <row r="63" spans="1:7" x14ac:dyDescent="0.3">
      <c r="A63" s="41">
        <v>45083</v>
      </c>
      <c r="B63" s="22" t="s">
        <v>107</v>
      </c>
      <c r="C63" s="36">
        <v>5094</v>
      </c>
      <c r="D63" s="17" t="s">
        <v>66</v>
      </c>
      <c r="E63" s="24" t="s">
        <v>226</v>
      </c>
      <c r="F63" s="44"/>
      <c r="G63" s="104">
        <v>26060.400000000001</v>
      </c>
    </row>
    <row r="64" spans="1:7" x14ac:dyDescent="0.3">
      <c r="A64" s="41">
        <v>45083</v>
      </c>
      <c r="B64" s="22" t="s">
        <v>107</v>
      </c>
      <c r="C64" s="36">
        <v>5095</v>
      </c>
      <c r="D64" s="17" t="s">
        <v>66</v>
      </c>
      <c r="E64" s="24" t="s">
        <v>226</v>
      </c>
      <c r="F64" s="44"/>
      <c r="G64" s="104">
        <v>9814</v>
      </c>
    </row>
    <row r="65" spans="1:7" x14ac:dyDescent="0.3">
      <c r="A65" s="41">
        <v>45083</v>
      </c>
      <c r="B65" s="22" t="s">
        <v>107</v>
      </c>
      <c r="C65" s="36">
        <v>5101</v>
      </c>
      <c r="D65" s="17" t="s">
        <v>82</v>
      </c>
      <c r="E65" s="24" t="s">
        <v>252</v>
      </c>
      <c r="F65" s="44"/>
      <c r="G65" s="113">
        <v>7409</v>
      </c>
    </row>
    <row r="66" spans="1:7" x14ac:dyDescent="0.3">
      <c r="A66" s="42">
        <v>45083</v>
      </c>
      <c r="B66" s="22" t="s">
        <v>107</v>
      </c>
      <c r="C66" s="36">
        <v>5104</v>
      </c>
      <c r="D66" s="17" t="s">
        <v>82</v>
      </c>
      <c r="E66" s="24" t="s">
        <v>252</v>
      </c>
      <c r="F66" s="44"/>
      <c r="G66" s="113">
        <v>29758.76</v>
      </c>
    </row>
    <row r="67" spans="1:7" x14ac:dyDescent="0.3">
      <c r="A67" s="41">
        <v>45083</v>
      </c>
      <c r="B67" s="22" t="s">
        <v>107</v>
      </c>
      <c r="C67" s="36">
        <v>5106</v>
      </c>
      <c r="D67" s="17" t="s">
        <v>82</v>
      </c>
      <c r="E67" s="24" t="s">
        <v>252</v>
      </c>
      <c r="F67" s="44"/>
      <c r="G67" s="113">
        <v>1473.6</v>
      </c>
    </row>
    <row r="68" spans="1:7" x14ac:dyDescent="0.3">
      <c r="A68" s="42">
        <v>45083</v>
      </c>
      <c r="B68" s="22" t="s">
        <v>107</v>
      </c>
      <c r="C68" s="36">
        <v>5126</v>
      </c>
      <c r="D68" s="17" t="s">
        <v>82</v>
      </c>
      <c r="E68" s="24" t="s">
        <v>252</v>
      </c>
      <c r="F68" s="44"/>
      <c r="G68" s="113">
        <v>668.2</v>
      </c>
    </row>
    <row r="69" spans="1:7" x14ac:dyDescent="0.3">
      <c r="A69" s="42">
        <v>45083</v>
      </c>
      <c r="B69" s="22" t="s">
        <v>107</v>
      </c>
      <c r="C69" s="36">
        <v>5130</v>
      </c>
      <c r="D69" s="17" t="s">
        <v>66</v>
      </c>
      <c r="E69" s="24" t="s">
        <v>226</v>
      </c>
      <c r="F69" s="44"/>
      <c r="G69" s="113">
        <v>3738.98</v>
      </c>
    </row>
    <row r="70" spans="1:7" x14ac:dyDescent="0.3">
      <c r="A70" s="42">
        <v>45083</v>
      </c>
      <c r="B70" s="22" t="s">
        <v>107</v>
      </c>
      <c r="C70" s="36">
        <v>5132</v>
      </c>
      <c r="D70" s="17" t="s">
        <v>91</v>
      </c>
      <c r="E70" s="24" t="s">
        <v>1688</v>
      </c>
      <c r="F70" s="44"/>
      <c r="G70" s="113">
        <v>241.95</v>
      </c>
    </row>
    <row r="71" spans="1:7" x14ac:dyDescent="0.3">
      <c r="A71" s="42">
        <v>45083</v>
      </c>
      <c r="B71" s="22" t="s">
        <v>107</v>
      </c>
      <c r="C71" s="36">
        <v>5133</v>
      </c>
      <c r="D71" s="17" t="s">
        <v>66</v>
      </c>
      <c r="E71" s="24" t="s">
        <v>226</v>
      </c>
      <c r="F71" s="44"/>
      <c r="G71" s="113">
        <v>10448.6</v>
      </c>
    </row>
    <row r="72" spans="1:7" x14ac:dyDescent="0.3">
      <c r="A72" s="42">
        <v>45083</v>
      </c>
      <c r="B72" s="22" t="s">
        <v>107</v>
      </c>
      <c r="C72" s="36">
        <v>5148</v>
      </c>
      <c r="D72" s="17" t="s">
        <v>66</v>
      </c>
      <c r="E72" s="24" t="s">
        <v>226</v>
      </c>
      <c r="F72" s="44"/>
      <c r="G72" s="113">
        <v>1378.7</v>
      </c>
    </row>
    <row r="73" spans="1:7" x14ac:dyDescent="0.3">
      <c r="A73" s="41">
        <v>45083</v>
      </c>
      <c r="B73" s="22" t="s">
        <v>107</v>
      </c>
      <c r="C73" s="36">
        <v>5093</v>
      </c>
      <c r="D73" s="17" t="s">
        <v>66</v>
      </c>
      <c r="E73" s="24" t="s">
        <v>226</v>
      </c>
      <c r="F73" s="44"/>
      <c r="G73" s="114">
        <v>188</v>
      </c>
    </row>
    <row r="74" spans="1:7" x14ac:dyDescent="0.3">
      <c r="A74" s="41">
        <v>45083</v>
      </c>
      <c r="B74" s="22" t="s">
        <v>107</v>
      </c>
      <c r="C74" s="36">
        <v>5096</v>
      </c>
      <c r="D74" s="17" t="s">
        <v>66</v>
      </c>
      <c r="E74" s="24" t="s">
        <v>226</v>
      </c>
      <c r="F74" s="44"/>
      <c r="G74" s="114">
        <v>4322</v>
      </c>
    </row>
    <row r="75" spans="1:7" x14ac:dyDescent="0.3">
      <c r="A75" s="41">
        <v>45083</v>
      </c>
      <c r="B75" s="22" t="s">
        <v>107</v>
      </c>
      <c r="C75" s="36">
        <v>5102</v>
      </c>
      <c r="D75" s="17" t="s">
        <v>82</v>
      </c>
      <c r="E75" s="24" t="s">
        <v>252</v>
      </c>
      <c r="F75" s="44"/>
      <c r="G75" s="114">
        <v>19767.099999999999</v>
      </c>
    </row>
    <row r="76" spans="1:7" x14ac:dyDescent="0.3">
      <c r="A76" s="42">
        <v>45083</v>
      </c>
      <c r="B76" s="22" t="s">
        <v>107</v>
      </c>
      <c r="C76" s="36">
        <v>5103</v>
      </c>
      <c r="D76" s="17" t="s">
        <v>82</v>
      </c>
      <c r="E76" s="24" t="s">
        <v>252</v>
      </c>
      <c r="F76" s="44"/>
      <c r="G76" s="114">
        <v>45850.2</v>
      </c>
    </row>
    <row r="77" spans="1:7" x14ac:dyDescent="0.3">
      <c r="A77" s="42">
        <v>45083</v>
      </c>
      <c r="B77" s="22" t="s">
        <v>107</v>
      </c>
      <c r="C77" s="36">
        <v>5120</v>
      </c>
      <c r="D77" s="17" t="s">
        <v>66</v>
      </c>
      <c r="E77" s="24" t="s">
        <v>226</v>
      </c>
      <c r="F77" s="44"/>
      <c r="G77" s="114">
        <v>2768.49</v>
      </c>
    </row>
    <row r="78" spans="1:7" x14ac:dyDescent="0.3">
      <c r="A78" s="42">
        <v>45083</v>
      </c>
      <c r="B78" s="22" t="s">
        <v>107</v>
      </c>
      <c r="C78" s="36">
        <v>5121</v>
      </c>
      <c r="D78" s="17" t="s">
        <v>66</v>
      </c>
      <c r="E78" s="24" t="s">
        <v>226</v>
      </c>
      <c r="F78" s="44"/>
      <c r="G78" s="114">
        <v>13822.34</v>
      </c>
    </row>
    <row r="79" spans="1:7" x14ac:dyDescent="0.3">
      <c r="A79" s="42">
        <v>45083</v>
      </c>
      <c r="B79" s="22" t="s">
        <v>107</v>
      </c>
      <c r="C79" s="36">
        <v>5122</v>
      </c>
      <c r="D79" s="17" t="s">
        <v>66</v>
      </c>
      <c r="E79" s="24" t="s">
        <v>226</v>
      </c>
      <c r="F79" s="44"/>
      <c r="G79" s="114">
        <v>4071.22</v>
      </c>
    </row>
    <row r="80" spans="1:7" x14ac:dyDescent="0.3">
      <c r="A80" s="42">
        <v>45083</v>
      </c>
      <c r="B80" s="22" t="s">
        <v>107</v>
      </c>
      <c r="C80" s="36">
        <v>5123</v>
      </c>
      <c r="D80" s="17" t="s">
        <v>82</v>
      </c>
      <c r="E80" s="24" t="s">
        <v>252</v>
      </c>
      <c r="F80" s="44"/>
      <c r="G80" s="114">
        <v>27967.279999999999</v>
      </c>
    </row>
    <row r="81" spans="1:7" x14ac:dyDescent="0.3">
      <c r="A81" s="42">
        <v>45083</v>
      </c>
      <c r="B81" s="22" t="s">
        <v>107</v>
      </c>
      <c r="C81" s="36">
        <v>5124</v>
      </c>
      <c r="D81" s="17" t="s">
        <v>82</v>
      </c>
      <c r="E81" s="24" t="s">
        <v>252</v>
      </c>
      <c r="F81" s="44"/>
      <c r="G81" s="114">
        <v>9622.1</v>
      </c>
    </row>
    <row r="82" spans="1:7" x14ac:dyDescent="0.3">
      <c r="A82" s="42">
        <v>45083</v>
      </c>
      <c r="B82" s="22" t="s">
        <v>107</v>
      </c>
      <c r="C82" s="36">
        <v>5127</v>
      </c>
      <c r="D82" s="17" t="s">
        <v>82</v>
      </c>
      <c r="E82" s="24" t="s">
        <v>252</v>
      </c>
      <c r="F82" s="44"/>
      <c r="G82" s="114">
        <v>1408</v>
      </c>
    </row>
    <row r="83" spans="1:7" x14ac:dyDescent="0.3">
      <c r="A83" s="42">
        <v>45083</v>
      </c>
      <c r="B83" s="22" t="s">
        <v>107</v>
      </c>
      <c r="C83" s="36">
        <v>5128</v>
      </c>
      <c r="D83" s="17" t="s">
        <v>66</v>
      </c>
      <c r="E83" s="24" t="s">
        <v>226</v>
      </c>
      <c r="F83" s="44"/>
      <c r="G83" s="114">
        <v>17.899999999999999</v>
      </c>
    </row>
    <row r="84" spans="1:7" x14ac:dyDescent="0.3">
      <c r="A84" s="42">
        <v>45083</v>
      </c>
      <c r="B84" s="22" t="s">
        <v>107</v>
      </c>
      <c r="C84" s="36">
        <v>5131</v>
      </c>
      <c r="D84" s="17" t="s">
        <v>66</v>
      </c>
      <c r="E84" s="24" t="s">
        <v>226</v>
      </c>
      <c r="F84" s="44"/>
      <c r="G84" s="114">
        <v>44.97</v>
      </c>
    </row>
    <row r="85" spans="1:7" x14ac:dyDescent="0.3">
      <c r="A85" s="42">
        <v>45083</v>
      </c>
      <c r="B85" s="22" t="s">
        <v>107</v>
      </c>
      <c r="C85" s="36">
        <v>5153</v>
      </c>
      <c r="D85" s="17" t="s">
        <v>66</v>
      </c>
      <c r="E85" s="24" t="s">
        <v>226</v>
      </c>
      <c r="F85" s="44"/>
      <c r="G85" s="104">
        <v>1553.93</v>
      </c>
    </row>
    <row r="86" spans="1:7" x14ac:dyDescent="0.3">
      <c r="A86" s="42">
        <v>45083</v>
      </c>
      <c r="B86" s="22" t="s">
        <v>107</v>
      </c>
      <c r="C86" s="36">
        <v>5154</v>
      </c>
      <c r="D86" s="17" t="s">
        <v>66</v>
      </c>
      <c r="E86" s="24" t="s">
        <v>226</v>
      </c>
      <c r="F86" s="44"/>
      <c r="G86" s="104">
        <v>15.8</v>
      </c>
    </row>
    <row r="87" spans="1:7" x14ac:dyDescent="0.3">
      <c r="A87" s="42">
        <v>45083</v>
      </c>
      <c r="B87" s="22" t="s">
        <v>107</v>
      </c>
      <c r="C87" s="36">
        <v>5155</v>
      </c>
      <c r="D87" s="17" t="s">
        <v>82</v>
      </c>
      <c r="E87" s="24" t="s">
        <v>252</v>
      </c>
      <c r="F87" s="44"/>
      <c r="G87" s="104">
        <v>1288.4000000000001</v>
      </c>
    </row>
    <row r="88" spans="1:7" x14ac:dyDescent="0.3">
      <c r="A88" s="42">
        <v>45083</v>
      </c>
      <c r="B88" s="22" t="s">
        <v>107</v>
      </c>
      <c r="C88" s="36">
        <v>5156</v>
      </c>
      <c r="D88" s="17" t="s">
        <v>66</v>
      </c>
      <c r="E88" s="24" t="s">
        <v>226</v>
      </c>
      <c r="F88" s="44"/>
      <c r="G88" s="104">
        <v>24.4</v>
      </c>
    </row>
    <row r="89" spans="1:7" x14ac:dyDescent="0.3">
      <c r="A89" s="42">
        <v>45083</v>
      </c>
      <c r="B89" s="22" t="s">
        <v>107</v>
      </c>
      <c r="C89" s="36">
        <v>5157</v>
      </c>
      <c r="D89" s="17" t="s">
        <v>66</v>
      </c>
      <c r="E89" s="24" t="s">
        <v>226</v>
      </c>
      <c r="F89" s="44"/>
      <c r="G89" s="104">
        <v>624.84</v>
      </c>
    </row>
    <row r="90" spans="1:7" x14ac:dyDescent="0.3">
      <c r="A90" s="42">
        <v>45083</v>
      </c>
      <c r="B90" s="22" t="s">
        <v>107</v>
      </c>
      <c r="C90" s="36">
        <v>5159</v>
      </c>
      <c r="D90" s="17" t="s">
        <v>66</v>
      </c>
      <c r="E90" s="24" t="s">
        <v>226</v>
      </c>
      <c r="F90" s="44"/>
      <c r="G90" s="104">
        <v>950.4</v>
      </c>
    </row>
    <row r="91" spans="1:7" x14ac:dyDescent="0.3">
      <c r="A91" s="41">
        <v>45083</v>
      </c>
      <c r="B91" s="21" t="s">
        <v>116</v>
      </c>
      <c r="C91" s="36">
        <v>88</v>
      </c>
      <c r="D91" s="17" t="s">
        <v>74</v>
      </c>
      <c r="E91" s="30" t="s">
        <v>1689</v>
      </c>
      <c r="F91" s="112"/>
      <c r="G91" s="49">
        <v>5000</v>
      </c>
    </row>
    <row r="92" spans="1:7" x14ac:dyDescent="0.3">
      <c r="A92" s="41">
        <v>45083</v>
      </c>
      <c r="B92" s="23" t="s">
        <v>108</v>
      </c>
      <c r="C92" s="36" t="s">
        <v>416</v>
      </c>
      <c r="D92" s="17" t="s">
        <v>67</v>
      </c>
      <c r="E92" s="31" t="s">
        <v>1690</v>
      </c>
      <c r="F92" s="44"/>
      <c r="G92" s="49">
        <v>688.01</v>
      </c>
    </row>
    <row r="93" spans="1:7" ht="24" x14ac:dyDescent="0.3">
      <c r="A93" s="41">
        <v>45083</v>
      </c>
      <c r="B93" s="23" t="s">
        <v>108</v>
      </c>
      <c r="C93" s="36" t="s">
        <v>416</v>
      </c>
      <c r="D93" s="17" t="s">
        <v>67</v>
      </c>
      <c r="E93" s="31" t="s">
        <v>1691</v>
      </c>
      <c r="F93" s="44"/>
      <c r="G93" s="49">
        <v>468.62</v>
      </c>
    </row>
    <row r="94" spans="1:7" ht="24" x14ac:dyDescent="0.3">
      <c r="A94" s="41">
        <v>45083</v>
      </c>
      <c r="B94" s="23" t="s">
        <v>108</v>
      </c>
      <c r="C94" s="36" t="s">
        <v>416</v>
      </c>
      <c r="D94" s="17" t="s">
        <v>67</v>
      </c>
      <c r="E94" s="31" t="s">
        <v>1692</v>
      </c>
      <c r="F94" s="44"/>
      <c r="G94" s="49">
        <v>468.61</v>
      </c>
    </row>
    <row r="95" spans="1:7" ht="24" x14ac:dyDescent="0.3">
      <c r="A95" s="41">
        <v>45083</v>
      </c>
      <c r="B95" s="23" t="s">
        <v>108</v>
      </c>
      <c r="C95" s="36" t="s">
        <v>416</v>
      </c>
      <c r="D95" s="17" t="s">
        <v>67</v>
      </c>
      <c r="E95" s="31" t="s">
        <v>1693</v>
      </c>
      <c r="F95" s="44"/>
      <c r="G95" s="49">
        <v>278.48</v>
      </c>
    </row>
    <row r="96" spans="1:7" x14ac:dyDescent="0.3">
      <c r="A96" s="41">
        <v>45083</v>
      </c>
      <c r="B96" s="21" t="s">
        <v>121</v>
      </c>
      <c r="C96" s="36">
        <v>67</v>
      </c>
      <c r="D96" s="17" t="s">
        <v>74</v>
      </c>
      <c r="E96" s="30" t="s">
        <v>1694</v>
      </c>
      <c r="F96" s="44"/>
      <c r="G96" s="49">
        <v>25000</v>
      </c>
    </row>
    <row r="97" spans="1:7" x14ac:dyDescent="0.3">
      <c r="A97" s="41">
        <v>45083</v>
      </c>
      <c r="B97" s="21" t="s">
        <v>117</v>
      </c>
      <c r="C97" s="36">
        <v>317</v>
      </c>
      <c r="D97" s="17" t="s">
        <v>74</v>
      </c>
      <c r="E97" s="30" t="s">
        <v>1695</v>
      </c>
      <c r="F97" s="44"/>
      <c r="G97" s="49">
        <v>8500</v>
      </c>
    </row>
    <row r="98" spans="1:7" x14ac:dyDescent="0.3">
      <c r="A98" s="41">
        <v>45083</v>
      </c>
      <c r="B98" s="21" t="s">
        <v>138</v>
      </c>
      <c r="C98" s="36">
        <v>506</v>
      </c>
      <c r="D98" s="17" t="s">
        <v>78</v>
      </c>
      <c r="E98" s="30" t="s">
        <v>1696</v>
      </c>
      <c r="F98" s="44"/>
      <c r="G98" s="49">
        <v>880</v>
      </c>
    </row>
    <row r="99" spans="1:7" x14ac:dyDescent="0.3">
      <c r="A99" s="40">
        <v>45083</v>
      </c>
      <c r="B99" s="21" t="s">
        <v>126</v>
      </c>
      <c r="C99" s="36">
        <v>172</v>
      </c>
      <c r="D99" s="17" t="s">
        <v>78</v>
      </c>
      <c r="E99" s="30" t="s">
        <v>1697</v>
      </c>
      <c r="F99" s="112"/>
      <c r="G99" s="49">
        <v>10535</v>
      </c>
    </row>
    <row r="100" spans="1:7" ht="24" x14ac:dyDescent="0.3">
      <c r="A100" s="41">
        <v>45083</v>
      </c>
      <c r="B100" s="21" t="s">
        <v>120</v>
      </c>
      <c r="C100" s="36">
        <v>86</v>
      </c>
      <c r="D100" s="17" t="s">
        <v>74</v>
      </c>
      <c r="E100" s="30" t="s">
        <v>1698</v>
      </c>
      <c r="F100" s="44"/>
      <c r="G100" s="49">
        <v>11663.03</v>
      </c>
    </row>
    <row r="101" spans="1:7" x14ac:dyDescent="0.3">
      <c r="A101" s="41">
        <v>45083</v>
      </c>
      <c r="B101" s="21" t="s">
        <v>962</v>
      </c>
      <c r="C101" s="36">
        <v>202300000000007</v>
      </c>
      <c r="D101" s="17" t="s">
        <v>74</v>
      </c>
      <c r="E101" s="30" t="s">
        <v>1699</v>
      </c>
      <c r="F101" s="44"/>
      <c r="G101" s="49">
        <v>15000</v>
      </c>
    </row>
    <row r="102" spans="1:7" x14ac:dyDescent="0.3">
      <c r="A102" s="41">
        <v>45083</v>
      </c>
      <c r="B102" s="23" t="s">
        <v>108</v>
      </c>
      <c r="C102" s="36" t="s">
        <v>416</v>
      </c>
      <c r="D102" s="17" t="s">
        <v>67</v>
      </c>
      <c r="E102" s="30" t="s">
        <v>1678</v>
      </c>
      <c r="F102" s="44"/>
      <c r="G102" s="48">
        <v>1408.47</v>
      </c>
    </row>
    <row r="103" spans="1:7" ht="24" x14ac:dyDescent="0.3">
      <c r="A103" s="41">
        <v>45083</v>
      </c>
      <c r="B103" s="21" t="s">
        <v>129</v>
      </c>
      <c r="C103" s="36">
        <v>1190</v>
      </c>
      <c r="D103" s="17" t="s">
        <v>686</v>
      </c>
      <c r="E103" s="30" t="s">
        <v>1700</v>
      </c>
      <c r="F103" s="44"/>
      <c r="G103" s="49">
        <v>59000</v>
      </c>
    </row>
    <row r="104" spans="1:7" x14ac:dyDescent="0.3">
      <c r="A104" s="41">
        <v>45083</v>
      </c>
      <c r="B104" s="21" t="s">
        <v>398</v>
      </c>
      <c r="C104" s="36">
        <v>202300000000022</v>
      </c>
      <c r="D104" s="17" t="s">
        <v>392</v>
      </c>
      <c r="E104" s="30" t="s">
        <v>1701</v>
      </c>
      <c r="F104" s="112"/>
      <c r="G104" s="49">
        <v>181330.64</v>
      </c>
    </row>
    <row r="105" spans="1:7" x14ac:dyDescent="0.3">
      <c r="A105" s="41">
        <v>45083</v>
      </c>
      <c r="B105" s="21" t="s">
        <v>398</v>
      </c>
      <c r="C105" s="36">
        <v>202300000000023</v>
      </c>
      <c r="D105" s="17" t="s">
        <v>95</v>
      </c>
      <c r="E105" s="30" t="s">
        <v>1702</v>
      </c>
      <c r="F105" s="112"/>
      <c r="G105" s="49">
        <v>205457.05</v>
      </c>
    </row>
    <row r="106" spans="1:7" x14ac:dyDescent="0.3">
      <c r="A106" s="41">
        <v>45083</v>
      </c>
      <c r="B106" s="21" t="s">
        <v>398</v>
      </c>
      <c r="C106" s="36">
        <v>202300000000025</v>
      </c>
      <c r="D106" s="17" t="s">
        <v>392</v>
      </c>
      <c r="E106" s="30" t="s">
        <v>1703</v>
      </c>
      <c r="F106" s="112"/>
      <c r="G106" s="49">
        <v>8728.0499999999993</v>
      </c>
    </row>
    <row r="107" spans="1:7" x14ac:dyDescent="0.3">
      <c r="A107" s="41">
        <v>45083</v>
      </c>
      <c r="B107" s="21" t="s">
        <v>398</v>
      </c>
      <c r="C107" s="36">
        <v>202300000000024</v>
      </c>
      <c r="D107" s="17" t="s">
        <v>392</v>
      </c>
      <c r="E107" s="30" t="s">
        <v>1704</v>
      </c>
      <c r="F107" s="112"/>
      <c r="G107" s="49">
        <v>71127.23</v>
      </c>
    </row>
    <row r="108" spans="1:7" x14ac:dyDescent="0.3">
      <c r="A108" s="42">
        <v>45083</v>
      </c>
      <c r="B108" s="22" t="s">
        <v>103</v>
      </c>
      <c r="C108" s="18" t="s">
        <v>379</v>
      </c>
      <c r="D108" s="18" t="s">
        <v>65</v>
      </c>
      <c r="E108" s="24" t="s">
        <v>217</v>
      </c>
      <c r="F108" s="44"/>
      <c r="G108" s="46">
        <v>28.99</v>
      </c>
    </row>
    <row r="109" spans="1:7" x14ac:dyDescent="0.3">
      <c r="A109" s="43">
        <v>45084</v>
      </c>
      <c r="B109" s="22" t="s">
        <v>103</v>
      </c>
      <c r="C109" s="18" t="s">
        <v>377</v>
      </c>
      <c r="D109" s="18" t="s">
        <v>62</v>
      </c>
      <c r="E109" s="24" t="s">
        <v>204</v>
      </c>
      <c r="F109" s="110">
        <v>133599.10999999999</v>
      </c>
      <c r="G109" s="110"/>
    </row>
    <row r="110" spans="1:7" x14ac:dyDescent="0.3">
      <c r="A110" s="43">
        <v>45084</v>
      </c>
      <c r="B110" s="22" t="s">
        <v>103</v>
      </c>
      <c r="C110" s="18" t="s">
        <v>377</v>
      </c>
      <c r="D110" s="18" t="s">
        <v>629</v>
      </c>
      <c r="E110" s="24" t="s">
        <v>1705</v>
      </c>
      <c r="F110" s="110">
        <v>57120.27</v>
      </c>
      <c r="G110" s="110"/>
    </row>
    <row r="111" spans="1:7" x14ac:dyDescent="0.3">
      <c r="A111" s="43">
        <v>45084</v>
      </c>
      <c r="B111" s="22" t="s">
        <v>103</v>
      </c>
      <c r="C111" s="18" t="s">
        <v>377</v>
      </c>
      <c r="D111" s="18" t="s">
        <v>629</v>
      </c>
      <c r="E111" s="24" t="s">
        <v>1705</v>
      </c>
      <c r="F111" s="110">
        <v>683109.06</v>
      </c>
      <c r="G111" s="110"/>
    </row>
    <row r="112" spans="1:7" x14ac:dyDescent="0.3">
      <c r="A112" s="43">
        <v>45084</v>
      </c>
      <c r="B112" s="22" t="s">
        <v>110</v>
      </c>
      <c r="C112" s="35" t="s">
        <v>1706</v>
      </c>
      <c r="D112" s="17" t="s">
        <v>83</v>
      </c>
      <c r="E112" s="24" t="s">
        <v>1669</v>
      </c>
      <c r="F112" s="44"/>
      <c r="G112" s="49">
        <v>185.6</v>
      </c>
    </row>
    <row r="113" spans="1:7" x14ac:dyDescent="0.3">
      <c r="A113" s="42">
        <v>45084</v>
      </c>
      <c r="B113" s="21" t="s">
        <v>113</v>
      </c>
      <c r="C113" s="36">
        <v>264495</v>
      </c>
      <c r="D113" s="17" t="s">
        <v>72</v>
      </c>
      <c r="E113" s="30" t="s">
        <v>1707</v>
      </c>
      <c r="F113" s="44"/>
      <c r="G113" s="49">
        <v>336</v>
      </c>
    </row>
    <row r="114" spans="1:7" x14ac:dyDescent="0.3">
      <c r="A114" s="43">
        <v>45084</v>
      </c>
      <c r="B114" s="22" t="s">
        <v>146</v>
      </c>
      <c r="C114" s="17">
        <v>13990</v>
      </c>
      <c r="D114" s="18" t="s">
        <v>82</v>
      </c>
      <c r="E114" s="24" t="s">
        <v>252</v>
      </c>
      <c r="F114" s="44"/>
      <c r="G114" s="49">
        <v>860</v>
      </c>
    </row>
    <row r="115" spans="1:7" x14ac:dyDescent="0.3">
      <c r="A115" s="41">
        <v>45084</v>
      </c>
      <c r="B115" s="21" t="s">
        <v>127</v>
      </c>
      <c r="C115" s="36" t="s">
        <v>383</v>
      </c>
      <c r="D115" s="17" t="s">
        <v>79</v>
      </c>
      <c r="E115" s="30" t="s">
        <v>1708</v>
      </c>
      <c r="F115" s="44"/>
      <c r="G115" s="49">
        <v>257.23</v>
      </c>
    </row>
    <row r="116" spans="1:7" x14ac:dyDescent="0.3">
      <c r="A116" s="41">
        <v>45084</v>
      </c>
      <c r="B116" s="21" t="s">
        <v>127</v>
      </c>
      <c r="C116" s="36" t="s">
        <v>383</v>
      </c>
      <c r="D116" s="17" t="s">
        <v>79</v>
      </c>
      <c r="E116" s="30" t="s">
        <v>1709</v>
      </c>
      <c r="F116" s="44"/>
      <c r="G116" s="49">
        <v>130145.5</v>
      </c>
    </row>
    <row r="117" spans="1:7" x14ac:dyDescent="0.3">
      <c r="A117" s="43">
        <v>45084</v>
      </c>
      <c r="B117" s="26" t="s">
        <v>1710</v>
      </c>
      <c r="C117" s="17" t="s">
        <v>381</v>
      </c>
      <c r="D117" s="17" t="s">
        <v>76</v>
      </c>
      <c r="E117" s="24" t="s">
        <v>431</v>
      </c>
      <c r="F117" s="112"/>
      <c r="G117" s="49">
        <v>4595.8599999999997</v>
      </c>
    </row>
    <row r="118" spans="1:7" x14ac:dyDescent="0.3">
      <c r="A118" s="40">
        <v>45084</v>
      </c>
      <c r="B118" s="21" t="s">
        <v>124</v>
      </c>
      <c r="C118" s="36">
        <v>202300000000062</v>
      </c>
      <c r="D118" s="17" t="s">
        <v>74</v>
      </c>
      <c r="E118" s="30" t="s">
        <v>1711</v>
      </c>
      <c r="F118" s="112"/>
      <c r="G118" s="49">
        <v>46921.67</v>
      </c>
    </row>
    <row r="119" spans="1:7" ht="24" x14ac:dyDescent="0.3">
      <c r="A119" s="40">
        <v>45084</v>
      </c>
      <c r="B119" s="21" t="s">
        <v>124</v>
      </c>
      <c r="C119" s="36">
        <v>202300000000063</v>
      </c>
      <c r="D119" s="17" t="s">
        <v>686</v>
      </c>
      <c r="E119" s="30" t="s">
        <v>1712</v>
      </c>
      <c r="F119" s="112"/>
      <c r="G119" s="49">
        <v>56310</v>
      </c>
    </row>
    <row r="120" spans="1:7" x14ac:dyDescent="0.3">
      <c r="A120" s="40">
        <v>45084</v>
      </c>
      <c r="B120" s="21" t="s">
        <v>124</v>
      </c>
      <c r="C120" s="36">
        <v>202300000000061</v>
      </c>
      <c r="D120" s="17" t="s">
        <v>74</v>
      </c>
      <c r="E120" s="30" t="s">
        <v>1711</v>
      </c>
      <c r="F120" s="112"/>
      <c r="G120" s="49">
        <v>179669.7</v>
      </c>
    </row>
    <row r="121" spans="1:7" ht="24" x14ac:dyDescent="0.3">
      <c r="A121" s="40">
        <v>45084</v>
      </c>
      <c r="B121" s="21" t="s">
        <v>124</v>
      </c>
      <c r="C121" s="36">
        <v>202300000000059</v>
      </c>
      <c r="D121" s="17" t="s">
        <v>74</v>
      </c>
      <c r="E121" s="30" t="s">
        <v>1713</v>
      </c>
      <c r="F121" s="112"/>
      <c r="G121" s="49">
        <v>302613</v>
      </c>
    </row>
    <row r="122" spans="1:7" ht="24" x14ac:dyDescent="0.3">
      <c r="A122" s="40">
        <v>45084</v>
      </c>
      <c r="B122" s="21" t="s">
        <v>124</v>
      </c>
      <c r="C122" s="36">
        <v>202300000000060</v>
      </c>
      <c r="D122" s="17" t="s">
        <v>74</v>
      </c>
      <c r="E122" s="30" t="s">
        <v>1713</v>
      </c>
      <c r="F122" s="112"/>
      <c r="G122" s="49">
        <v>144941.64000000001</v>
      </c>
    </row>
    <row r="123" spans="1:7" x14ac:dyDescent="0.3">
      <c r="A123" s="41">
        <v>45084</v>
      </c>
      <c r="B123" s="21" t="s">
        <v>196</v>
      </c>
      <c r="C123" s="35" t="s">
        <v>1714</v>
      </c>
      <c r="D123" s="17" t="s">
        <v>66</v>
      </c>
      <c r="E123" s="24" t="s">
        <v>226</v>
      </c>
      <c r="F123" s="44"/>
      <c r="G123" s="49">
        <v>289</v>
      </c>
    </row>
    <row r="124" spans="1:7" x14ac:dyDescent="0.3">
      <c r="A124" s="41">
        <v>45084</v>
      </c>
      <c r="B124" s="23" t="s">
        <v>157</v>
      </c>
      <c r="C124" s="36" t="s">
        <v>903</v>
      </c>
      <c r="D124" s="17" t="s">
        <v>85</v>
      </c>
      <c r="E124" s="34" t="s">
        <v>1715</v>
      </c>
      <c r="F124" s="44"/>
      <c r="G124" s="49">
        <v>4357.3999999999996</v>
      </c>
    </row>
    <row r="125" spans="1:7" x14ac:dyDescent="0.3">
      <c r="A125" s="41">
        <v>45084</v>
      </c>
      <c r="B125" s="27" t="s">
        <v>185</v>
      </c>
      <c r="C125" s="37">
        <v>9543</v>
      </c>
      <c r="D125" s="19" t="s">
        <v>66</v>
      </c>
      <c r="E125" s="34" t="s">
        <v>226</v>
      </c>
      <c r="F125" s="111"/>
      <c r="G125" s="49">
        <v>2328</v>
      </c>
    </row>
    <row r="126" spans="1:7" x14ac:dyDescent="0.3">
      <c r="A126" s="42">
        <v>45084</v>
      </c>
      <c r="B126" s="22" t="s">
        <v>103</v>
      </c>
      <c r="C126" s="18" t="s">
        <v>379</v>
      </c>
      <c r="D126" s="18" t="s">
        <v>65</v>
      </c>
      <c r="E126" s="24" t="s">
        <v>217</v>
      </c>
      <c r="F126" s="44"/>
      <c r="G126" s="46">
        <v>17.84</v>
      </c>
    </row>
    <row r="127" spans="1:7" x14ac:dyDescent="0.3">
      <c r="A127" s="43">
        <v>45086</v>
      </c>
      <c r="B127" s="22" t="s">
        <v>103</v>
      </c>
      <c r="C127" s="18" t="s">
        <v>377</v>
      </c>
      <c r="D127" s="18" t="s">
        <v>62</v>
      </c>
      <c r="E127" s="24" t="s">
        <v>204</v>
      </c>
      <c r="F127" s="110">
        <v>5549.1</v>
      </c>
      <c r="G127" s="110"/>
    </row>
    <row r="128" spans="1:7" x14ac:dyDescent="0.3">
      <c r="A128" s="43">
        <v>45086</v>
      </c>
      <c r="B128" s="22" t="s">
        <v>110</v>
      </c>
      <c r="C128" s="35" t="s">
        <v>1716</v>
      </c>
      <c r="D128" s="17" t="s">
        <v>83</v>
      </c>
      <c r="E128" s="24" t="s">
        <v>216</v>
      </c>
      <c r="F128" s="44"/>
      <c r="G128" s="49">
        <v>74.239999999999995</v>
      </c>
    </row>
    <row r="129" spans="1:7" x14ac:dyDescent="0.3">
      <c r="A129" s="40">
        <v>45086</v>
      </c>
      <c r="B129" s="22" t="s">
        <v>575</v>
      </c>
      <c r="C129" s="19">
        <v>243962</v>
      </c>
      <c r="D129" s="65" t="s">
        <v>66</v>
      </c>
      <c r="E129" s="24" t="s">
        <v>226</v>
      </c>
      <c r="F129" s="111"/>
      <c r="G129" s="49">
        <v>1248</v>
      </c>
    </row>
    <row r="130" spans="1:7" x14ac:dyDescent="0.3">
      <c r="A130" s="40">
        <v>45086</v>
      </c>
      <c r="B130" s="22" t="s">
        <v>179</v>
      </c>
      <c r="C130" s="35" t="s">
        <v>1717</v>
      </c>
      <c r="D130" s="18" t="s">
        <v>81</v>
      </c>
      <c r="E130" s="24" t="s">
        <v>250</v>
      </c>
      <c r="F130" s="44"/>
      <c r="G130" s="49">
        <v>396.14</v>
      </c>
    </row>
    <row r="131" spans="1:7" x14ac:dyDescent="0.3">
      <c r="A131" s="42">
        <v>45086</v>
      </c>
      <c r="B131" s="22" t="s">
        <v>1272</v>
      </c>
      <c r="C131" s="35" t="s">
        <v>1718</v>
      </c>
      <c r="D131" s="17" t="s">
        <v>66</v>
      </c>
      <c r="E131" s="24" t="s">
        <v>365</v>
      </c>
      <c r="F131" s="44"/>
      <c r="G131" s="49">
        <v>1562.5</v>
      </c>
    </row>
    <row r="132" spans="1:7" x14ac:dyDescent="0.3">
      <c r="A132" s="43">
        <v>45086</v>
      </c>
      <c r="B132" s="22" t="s">
        <v>1418</v>
      </c>
      <c r="C132" s="17">
        <v>15966</v>
      </c>
      <c r="D132" s="17" t="s">
        <v>78</v>
      </c>
      <c r="E132" s="24" t="s">
        <v>937</v>
      </c>
      <c r="F132" s="44"/>
      <c r="G132" s="49">
        <v>903.6</v>
      </c>
    </row>
    <row r="133" spans="1:7" x14ac:dyDescent="0.3">
      <c r="A133" s="41">
        <v>45086</v>
      </c>
      <c r="B133" s="22" t="s">
        <v>1127</v>
      </c>
      <c r="C133" s="36">
        <v>145</v>
      </c>
      <c r="D133" s="18" t="s">
        <v>66</v>
      </c>
      <c r="E133" s="24" t="s">
        <v>226</v>
      </c>
      <c r="F133" s="44"/>
      <c r="G133" s="49">
        <v>300</v>
      </c>
    </row>
    <row r="134" spans="1:7" x14ac:dyDescent="0.3">
      <c r="A134" s="43">
        <v>45086</v>
      </c>
      <c r="B134" s="22" t="s">
        <v>110</v>
      </c>
      <c r="C134" s="36">
        <v>430719</v>
      </c>
      <c r="D134" s="17" t="s">
        <v>83</v>
      </c>
      <c r="E134" s="24" t="s">
        <v>216</v>
      </c>
      <c r="F134" s="44"/>
      <c r="G134" s="49">
        <v>1064.6199999999999</v>
      </c>
    </row>
    <row r="135" spans="1:7" x14ac:dyDescent="0.3">
      <c r="A135" s="43">
        <v>45089</v>
      </c>
      <c r="B135" s="22" t="s">
        <v>103</v>
      </c>
      <c r="C135" s="18" t="s">
        <v>377</v>
      </c>
      <c r="D135" s="18" t="s">
        <v>629</v>
      </c>
      <c r="E135" s="24" t="s">
        <v>1719</v>
      </c>
      <c r="F135" s="63">
        <f>237.15+74.24</f>
        <v>311.39</v>
      </c>
      <c r="G135" s="110"/>
    </row>
    <row r="136" spans="1:7" x14ac:dyDescent="0.3">
      <c r="A136" s="43">
        <v>45089</v>
      </c>
      <c r="B136" s="22" t="s">
        <v>103</v>
      </c>
      <c r="C136" s="18" t="s">
        <v>377</v>
      </c>
      <c r="D136" s="18" t="s">
        <v>629</v>
      </c>
      <c r="E136" s="24" t="s">
        <v>1720</v>
      </c>
      <c r="F136" s="63">
        <v>14400</v>
      </c>
      <c r="G136" s="110"/>
    </row>
    <row r="137" spans="1:7" x14ac:dyDescent="0.3">
      <c r="A137" s="43">
        <v>45089</v>
      </c>
      <c r="B137" s="22" t="s">
        <v>103</v>
      </c>
      <c r="C137" s="18" t="s">
        <v>377</v>
      </c>
      <c r="D137" s="18" t="s">
        <v>629</v>
      </c>
      <c r="E137" s="24" t="s">
        <v>1721</v>
      </c>
      <c r="F137" s="63">
        <v>1437.33</v>
      </c>
      <c r="G137" s="110"/>
    </row>
    <row r="138" spans="1:7" x14ac:dyDescent="0.3">
      <c r="A138" s="43">
        <v>45089</v>
      </c>
      <c r="B138" s="22" t="s">
        <v>103</v>
      </c>
      <c r="C138" s="18" t="s">
        <v>377</v>
      </c>
      <c r="D138" s="18" t="s">
        <v>629</v>
      </c>
      <c r="E138" s="24" t="s">
        <v>1722</v>
      </c>
      <c r="F138" s="63">
        <v>3000</v>
      </c>
      <c r="G138" s="110"/>
    </row>
    <row r="139" spans="1:7" x14ac:dyDescent="0.3">
      <c r="A139" s="43">
        <v>45089</v>
      </c>
      <c r="B139" s="22" t="s">
        <v>103</v>
      </c>
      <c r="C139" s="18" t="s">
        <v>377</v>
      </c>
      <c r="D139" s="18" t="s">
        <v>629</v>
      </c>
      <c r="E139" s="24" t="s">
        <v>1723</v>
      </c>
      <c r="F139" s="63">
        <v>39225.79</v>
      </c>
      <c r="G139" s="110"/>
    </row>
    <row r="140" spans="1:7" x14ac:dyDescent="0.3">
      <c r="A140" s="43">
        <v>45089</v>
      </c>
      <c r="B140" s="22" t="s">
        <v>103</v>
      </c>
      <c r="C140" s="18" t="s">
        <v>377</v>
      </c>
      <c r="D140" s="18" t="s">
        <v>629</v>
      </c>
      <c r="E140" s="24" t="s">
        <v>1724</v>
      </c>
      <c r="F140" s="63">
        <v>998</v>
      </c>
      <c r="G140" s="110"/>
    </row>
    <row r="141" spans="1:7" x14ac:dyDescent="0.3">
      <c r="A141" s="43">
        <v>45089</v>
      </c>
      <c r="B141" s="22" t="s">
        <v>103</v>
      </c>
      <c r="C141" s="18" t="s">
        <v>377</v>
      </c>
      <c r="D141" s="18" t="s">
        <v>629</v>
      </c>
      <c r="E141" s="24" t="s">
        <v>1725</v>
      </c>
      <c r="F141" s="63">
        <v>2500</v>
      </c>
      <c r="G141" s="110"/>
    </row>
    <row r="142" spans="1:7" x14ac:dyDescent="0.3">
      <c r="A142" s="43">
        <v>45089</v>
      </c>
      <c r="B142" s="22" t="s">
        <v>103</v>
      </c>
      <c r="C142" s="18" t="s">
        <v>377</v>
      </c>
      <c r="D142" s="18" t="s">
        <v>629</v>
      </c>
      <c r="E142" s="24" t="s">
        <v>1726</v>
      </c>
      <c r="F142" s="63">
        <v>272.41000000000003</v>
      </c>
      <c r="G142" s="110"/>
    </row>
    <row r="143" spans="1:7" x14ac:dyDescent="0.3">
      <c r="A143" s="43">
        <v>45089</v>
      </c>
      <c r="B143" s="22" t="s">
        <v>103</v>
      </c>
      <c r="C143" s="18" t="s">
        <v>377</v>
      </c>
      <c r="D143" s="18" t="s">
        <v>62</v>
      </c>
      <c r="E143" s="24" t="s">
        <v>204</v>
      </c>
      <c r="F143" s="63">
        <v>3981.6</v>
      </c>
      <c r="G143" s="110"/>
    </row>
    <row r="144" spans="1:7" x14ac:dyDescent="0.3">
      <c r="A144" s="42">
        <v>45089</v>
      </c>
      <c r="B144" s="22" t="s">
        <v>103</v>
      </c>
      <c r="C144" s="18" t="s">
        <v>379</v>
      </c>
      <c r="D144" s="18" t="s">
        <v>1144</v>
      </c>
      <c r="E144" s="24" t="s">
        <v>667</v>
      </c>
      <c r="F144" s="44"/>
      <c r="G144" s="46">
        <v>3974.91</v>
      </c>
    </row>
    <row r="145" spans="1:7" x14ac:dyDescent="0.3">
      <c r="A145" s="43">
        <v>45089</v>
      </c>
      <c r="B145" s="22" t="s">
        <v>110</v>
      </c>
      <c r="C145" s="35" t="s">
        <v>1727</v>
      </c>
      <c r="D145" s="17" t="s">
        <v>83</v>
      </c>
      <c r="E145" s="24" t="s">
        <v>216</v>
      </c>
      <c r="F145" s="44"/>
      <c r="G145" s="51">
        <v>237.15</v>
      </c>
    </row>
    <row r="146" spans="1:7" x14ac:dyDescent="0.3">
      <c r="A146" s="43">
        <v>45089</v>
      </c>
      <c r="B146" s="22" t="s">
        <v>110</v>
      </c>
      <c r="C146" s="35" t="s">
        <v>1728</v>
      </c>
      <c r="D146" s="17" t="s">
        <v>83</v>
      </c>
      <c r="E146" s="24" t="s">
        <v>216</v>
      </c>
      <c r="F146" s="44"/>
      <c r="G146" s="51">
        <v>74.239999999999995</v>
      </c>
    </row>
    <row r="147" spans="1:7" x14ac:dyDescent="0.3">
      <c r="A147" s="40">
        <v>45089</v>
      </c>
      <c r="B147" s="21" t="s">
        <v>187</v>
      </c>
      <c r="C147" s="36">
        <v>950</v>
      </c>
      <c r="D147" s="17" t="s">
        <v>99</v>
      </c>
      <c r="E147" s="30" t="s">
        <v>1729</v>
      </c>
      <c r="F147" s="44"/>
      <c r="G147" s="51">
        <v>14400</v>
      </c>
    </row>
    <row r="148" spans="1:7" x14ac:dyDescent="0.3">
      <c r="A148" s="41">
        <v>45089</v>
      </c>
      <c r="B148" s="21" t="s">
        <v>143</v>
      </c>
      <c r="C148" s="36">
        <v>1597</v>
      </c>
      <c r="D148" s="17" t="s">
        <v>78</v>
      </c>
      <c r="E148" s="30" t="s">
        <v>1730</v>
      </c>
      <c r="F148" s="44"/>
      <c r="G148" s="51">
        <v>1437.33</v>
      </c>
    </row>
    <row r="149" spans="1:7" ht="24" x14ac:dyDescent="0.3">
      <c r="A149" s="41">
        <v>45089</v>
      </c>
      <c r="B149" s="21" t="s">
        <v>151</v>
      </c>
      <c r="C149" s="36">
        <v>202300000000012</v>
      </c>
      <c r="D149" s="17" t="s">
        <v>63</v>
      </c>
      <c r="E149" s="30" t="s">
        <v>1731</v>
      </c>
      <c r="F149" s="44"/>
      <c r="G149" s="51">
        <v>3000</v>
      </c>
    </row>
    <row r="150" spans="1:7" x14ac:dyDescent="0.3">
      <c r="A150" s="41">
        <v>45089</v>
      </c>
      <c r="B150" s="21" t="s">
        <v>150</v>
      </c>
      <c r="C150" s="36">
        <v>202300000000547</v>
      </c>
      <c r="D150" s="17" t="s">
        <v>84</v>
      </c>
      <c r="E150" s="30" t="s">
        <v>1732</v>
      </c>
      <c r="F150" s="44"/>
      <c r="G150" s="51">
        <v>39225.79</v>
      </c>
    </row>
    <row r="151" spans="1:7" x14ac:dyDescent="0.3">
      <c r="A151" s="41">
        <v>45089</v>
      </c>
      <c r="B151" s="21" t="s">
        <v>196</v>
      </c>
      <c r="C151" s="35" t="s">
        <v>1733</v>
      </c>
      <c r="D151" s="17" t="s">
        <v>66</v>
      </c>
      <c r="E151" s="24" t="s">
        <v>226</v>
      </c>
      <c r="F151" s="44"/>
      <c r="G151" s="51">
        <v>998</v>
      </c>
    </row>
    <row r="152" spans="1:7" x14ac:dyDescent="0.3">
      <c r="A152" s="41">
        <v>45089</v>
      </c>
      <c r="B152" s="21" t="s">
        <v>983</v>
      </c>
      <c r="C152" s="36">
        <v>1539</v>
      </c>
      <c r="D152" s="17" t="s">
        <v>78</v>
      </c>
      <c r="E152" s="30" t="s">
        <v>1734</v>
      </c>
      <c r="F152" s="44"/>
      <c r="G152" s="51">
        <v>2500</v>
      </c>
    </row>
    <row r="153" spans="1:7" x14ac:dyDescent="0.3">
      <c r="A153" s="42">
        <v>45089</v>
      </c>
      <c r="B153" s="22" t="s">
        <v>103</v>
      </c>
      <c r="C153" s="18" t="s">
        <v>379</v>
      </c>
      <c r="D153" s="18" t="s">
        <v>65</v>
      </c>
      <c r="E153" s="24" t="s">
        <v>217</v>
      </c>
      <c r="F153" s="44"/>
      <c r="G153" s="46">
        <v>6.6899999999999995</v>
      </c>
    </row>
    <row r="154" spans="1:7" x14ac:dyDescent="0.3">
      <c r="A154" s="41">
        <v>45089</v>
      </c>
      <c r="B154" s="27" t="s">
        <v>1735</v>
      </c>
      <c r="C154" s="37">
        <v>2743668</v>
      </c>
      <c r="D154" s="19" t="s">
        <v>72</v>
      </c>
      <c r="E154" s="34" t="s">
        <v>1736</v>
      </c>
      <c r="F154" s="111"/>
      <c r="G154" s="51">
        <v>272.41000000000003</v>
      </c>
    </row>
    <row r="155" spans="1:7" x14ac:dyDescent="0.3">
      <c r="A155" s="43">
        <v>45090</v>
      </c>
      <c r="B155" s="22" t="s">
        <v>103</v>
      </c>
      <c r="C155" s="18" t="s">
        <v>377</v>
      </c>
      <c r="D155" s="18" t="s">
        <v>62</v>
      </c>
      <c r="E155" s="24" t="s">
        <v>204</v>
      </c>
      <c r="F155" s="110">
        <v>3757.61</v>
      </c>
      <c r="G155" s="110"/>
    </row>
    <row r="156" spans="1:7" x14ac:dyDescent="0.3">
      <c r="A156" s="43">
        <v>45090</v>
      </c>
      <c r="B156" s="22" t="s">
        <v>103</v>
      </c>
      <c r="C156" s="18" t="s">
        <v>377</v>
      </c>
      <c r="D156" s="18" t="s">
        <v>62</v>
      </c>
      <c r="E156" s="24" t="s">
        <v>204</v>
      </c>
      <c r="F156" s="110">
        <v>3974.92</v>
      </c>
      <c r="G156" s="110"/>
    </row>
    <row r="157" spans="1:7" x14ac:dyDescent="0.3">
      <c r="A157" s="41">
        <v>45090</v>
      </c>
      <c r="B157" s="115" t="s">
        <v>190</v>
      </c>
      <c r="C157" s="36">
        <v>197</v>
      </c>
      <c r="D157" s="19" t="s">
        <v>74</v>
      </c>
      <c r="E157" s="34" t="s">
        <v>1737</v>
      </c>
      <c r="F157" s="116"/>
      <c r="G157" s="49">
        <v>7460</v>
      </c>
    </row>
    <row r="158" spans="1:7" x14ac:dyDescent="0.3">
      <c r="A158" s="40">
        <v>45090</v>
      </c>
      <c r="B158" s="22" t="s">
        <v>1738</v>
      </c>
      <c r="C158" s="36">
        <v>298664</v>
      </c>
      <c r="D158" s="18" t="s">
        <v>81</v>
      </c>
      <c r="E158" s="24" t="s">
        <v>1739</v>
      </c>
      <c r="F158" s="44"/>
      <c r="G158" s="49">
        <v>270.3</v>
      </c>
    </row>
    <row r="159" spans="1:7" x14ac:dyDescent="0.3">
      <c r="A159" s="42">
        <v>45090</v>
      </c>
      <c r="B159" s="22" t="s">
        <v>103</v>
      </c>
      <c r="C159" s="18" t="s">
        <v>379</v>
      </c>
      <c r="D159" s="18" t="s">
        <v>65</v>
      </c>
      <c r="E159" s="24" t="s">
        <v>217</v>
      </c>
      <c r="F159" s="44"/>
      <c r="G159" s="46">
        <v>2.23</v>
      </c>
    </row>
    <row r="160" spans="1:7" x14ac:dyDescent="0.3">
      <c r="A160" s="43">
        <v>45091</v>
      </c>
      <c r="B160" s="22" t="s">
        <v>103</v>
      </c>
      <c r="C160" s="18" t="s">
        <v>377</v>
      </c>
      <c r="D160" s="18" t="s">
        <v>62</v>
      </c>
      <c r="E160" s="24" t="s">
        <v>204</v>
      </c>
      <c r="F160" s="110">
        <v>100</v>
      </c>
      <c r="G160" s="110"/>
    </row>
    <row r="161" spans="1:7" x14ac:dyDescent="0.3">
      <c r="A161" s="43">
        <v>45091</v>
      </c>
      <c r="B161" s="22" t="s">
        <v>103</v>
      </c>
      <c r="C161" s="18" t="s">
        <v>377</v>
      </c>
      <c r="D161" s="18" t="s">
        <v>629</v>
      </c>
      <c r="E161" s="24" t="s">
        <v>1740</v>
      </c>
      <c r="F161" s="63">
        <v>12916.68</v>
      </c>
      <c r="G161" s="110"/>
    </row>
    <row r="162" spans="1:7" x14ac:dyDescent="0.3">
      <c r="A162" s="43">
        <v>45091</v>
      </c>
      <c r="B162" s="22" t="s">
        <v>103</v>
      </c>
      <c r="C162" s="18" t="s">
        <v>377</v>
      </c>
      <c r="D162" s="18" t="s">
        <v>629</v>
      </c>
      <c r="E162" s="24" t="s">
        <v>1741</v>
      </c>
      <c r="F162" s="63">
        <v>2128.2399999999998</v>
      </c>
      <c r="G162" s="110"/>
    </row>
    <row r="163" spans="1:7" x14ac:dyDescent="0.3">
      <c r="A163" s="43">
        <v>45091</v>
      </c>
      <c r="B163" s="22" t="s">
        <v>110</v>
      </c>
      <c r="C163" s="35" t="s">
        <v>1742</v>
      </c>
      <c r="D163" s="17" t="s">
        <v>83</v>
      </c>
      <c r="E163" s="24" t="s">
        <v>216</v>
      </c>
      <c r="F163" s="44"/>
      <c r="G163" s="51">
        <v>2128.2399999999998</v>
      </c>
    </row>
    <row r="164" spans="1:7" x14ac:dyDescent="0.3">
      <c r="A164" s="42">
        <v>45091</v>
      </c>
      <c r="B164" s="22" t="s">
        <v>103</v>
      </c>
      <c r="C164" s="18" t="s">
        <v>379</v>
      </c>
      <c r="D164" s="18" t="s">
        <v>65</v>
      </c>
      <c r="E164" s="24" t="s">
        <v>208</v>
      </c>
      <c r="F164" s="44"/>
      <c r="G164" s="46">
        <v>1.07</v>
      </c>
    </row>
    <row r="165" spans="1:7" x14ac:dyDescent="0.3">
      <c r="A165" s="43">
        <v>45091</v>
      </c>
      <c r="B165" s="26" t="s">
        <v>1743</v>
      </c>
      <c r="C165" s="17" t="s">
        <v>381</v>
      </c>
      <c r="D165" s="17" t="s">
        <v>76</v>
      </c>
      <c r="E165" s="24" t="s">
        <v>431</v>
      </c>
      <c r="F165" s="112"/>
      <c r="G165" s="49">
        <v>12916.68</v>
      </c>
    </row>
    <row r="166" spans="1:7" x14ac:dyDescent="0.3">
      <c r="A166" s="43">
        <v>45092</v>
      </c>
      <c r="B166" s="22" t="s">
        <v>103</v>
      </c>
      <c r="C166" s="18" t="s">
        <v>377</v>
      </c>
      <c r="D166" s="18" t="s">
        <v>62</v>
      </c>
      <c r="E166" s="24" t="s">
        <v>204</v>
      </c>
      <c r="F166" s="110">
        <v>100</v>
      </c>
      <c r="G166" s="110"/>
    </row>
    <row r="167" spans="1:7" x14ac:dyDescent="0.3">
      <c r="A167" s="43">
        <v>45092</v>
      </c>
      <c r="B167" s="22" t="s">
        <v>103</v>
      </c>
      <c r="C167" s="18" t="s">
        <v>377</v>
      </c>
      <c r="D167" s="18" t="s">
        <v>62</v>
      </c>
      <c r="E167" s="24" t="s">
        <v>204</v>
      </c>
      <c r="F167" s="110">
        <v>26442.07</v>
      </c>
      <c r="G167" s="110"/>
    </row>
    <row r="168" spans="1:7" x14ac:dyDescent="0.3">
      <c r="A168" s="41">
        <v>45092</v>
      </c>
      <c r="B168" s="21" t="s">
        <v>170</v>
      </c>
      <c r="C168" s="36">
        <v>5748502</v>
      </c>
      <c r="D168" s="17" t="s">
        <v>89</v>
      </c>
      <c r="E168" s="30" t="s">
        <v>1279</v>
      </c>
      <c r="F168" s="44"/>
      <c r="G168" s="51">
        <v>7061.64</v>
      </c>
    </row>
    <row r="169" spans="1:7" x14ac:dyDescent="0.3">
      <c r="A169" s="42">
        <v>45092</v>
      </c>
      <c r="B169" s="22" t="s">
        <v>144</v>
      </c>
      <c r="C169" s="17">
        <v>3726</v>
      </c>
      <c r="D169" s="18" t="s">
        <v>66</v>
      </c>
      <c r="E169" s="24" t="s">
        <v>259</v>
      </c>
      <c r="F169" s="112"/>
      <c r="G169" s="51">
        <v>4140</v>
      </c>
    </row>
    <row r="170" spans="1:7" x14ac:dyDescent="0.3">
      <c r="A170" s="41">
        <v>45092</v>
      </c>
      <c r="B170" s="21" t="s">
        <v>167</v>
      </c>
      <c r="C170" s="36">
        <v>13438</v>
      </c>
      <c r="D170" s="17" t="s">
        <v>69</v>
      </c>
      <c r="E170" s="30" t="s">
        <v>1744</v>
      </c>
      <c r="F170" s="44"/>
      <c r="G170" s="51">
        <v>12740.43</v>
      </c>
    </row>
    <row r="171" spans="1:7" ht="24" x14ac:dyDescent="0.3">
      <c r="A171" s="40">
        <v>45092</v>
      </c>
      <c r="B171" s="22" t="s">
        <v>149</v>
      </c>
      <c r="C171" s="36">
        <v>202300000000044</v>
      </c>
      <c r="D171" s="18" t="s">
        <v>63</v>
      </c>
      <c r="E171" s="109" t="s">
        <v>1745</v>
      </c>
      <c r="F171" s="112"/>
      <c r="G171" s="51">
        <v>2500</v>
      </c>
    </row>
    <row r="172" spans="1:7" x14ac:dyDescent="0.3">
      <c r="A172" s="42">
        <v>45092</v>
      </c>
      <c r="B172" s="22" t="s">
        <v>103</v>
      </c>
      <c r="C172" s="18" t="s">
        <v>379</v>
      </c>
      <c r="D172" s="18" t="s">
        <v>65</v>
      </c>
      <c r="E172" s="24" t="s">
        <v>1746</v>
      </c>
      <c r="F172" s="44"/>
      <c r="G172" s="46">
        <v>126.5</v>
      </c>
    </row>
    <row r="173" spans="1:7" x14ac:dyDescent="0.3">
      <c r="A173" s="42">
        <v>45092</v>
      </c>
      <c r="B173" s="22" t="s">
        <v>103</v>
      </c>
      <c r="C173" s="18" t="s">
        <v>379</v>
      </c>
      <c r="D173" s="18" t="s">
        <v>65</v>
      </c>
      <c r="E173" s="24" t="s">
        <v>217</v>
      </c>
      <c r="F173" s="44"/>
      <c r="G173" s="46">
        <v>2.23</v>
      </c>
    </row>
    <row r="174" spans="1:7" ht="36" x14ac:dyDescent="0.3">
      <c r="A174" s="43">
        <v>45093</v>
      </c>
      <c r="B174" s="22" t="s">
        <v>103</v>
      </c>
      <c r="C174" s="18" t="s">
        <v>377</v>
      </c>
      <c r="D174" s="18" t="s">
        <v>629</v>
      </c>
      <c r="E174" s="24" t="s">
        <v>1747</v>
      </c>
      <c r="F174" s="110">
        <v>24442.57</v>
      </c>
      <c r="G174" s="110"/>
    </row>
    <row r="175" spans="1:7" x14ac:dyDescent="0.3">
      <c r="A175" s="42">
        <v>45093</v>
      </c>
      <c r="B175" s="22" t="s">
        <v>103</v>
      </c>
      <c r="C175" s="18" t="s">
        <v>377</v>
      </c>
      <c r="D175" s="18" t="s">
        <v>1144</v>
      </c>
      <c r="E175" s="24" t="s">
        <v>667</v>
      </c>
      <c r="F175" s="44"/>
      <c r="G175" s="51">
        <v>70.2</v>
      </c>
    </row>
    <row r="176" spans="1:7" x14ac:dyDescent="0.3">
      <c r="A176" s="40">
        <v>45093</v>
      </c>
      <c r="B176" s="21" t="s">
        <v>192</v>
      </c>
      <c r="C176" s="36">
        <v>275809</v>
      </c>
      <c r="D176" s="17" t="s">
        <v>100</v>
      </c>
      <c r="E176" s="30" t="s">
        <v>1748</v>
      </c>
      <c r="F176" s="112"/>
      <c r="G176" s="51">
        <v>2372.36</v>
      </c>
    </row>
    <row r="177" spans="1:7" x14ac:dyDescent="0.3">
      <c r="A177" s="43">
        <v>45093</v>
      </c>
      <c r="B177" s="22" t="s">
        <v>114</v>
      </c>
      <c r="C177" s="17">
        <v>168240</v>
      </c>
      <c r="D177" s="17" t="s">
        <v>91</v>
      </c>
      <c r="E177" s="24" t="s">
        <v>1749</v>
      </c>
      <c r="F177" s="112"/>
      <c r="G177" s="51">
        <v>1126.8</v>
      </c>
    </row>
    <row r="178" spans="1:7" x14ac:dyDescent="0.3">
      <c r="A178" s="43">
        <v>45093</v>
      </c>
      <c r="B178" s="22" t="s">
        <v>114</v>
      </c>
      <c r="C178" s="17">
        <v>168261</v>
      </c>
      <c r="D178" s="17" t="s">
        <v>66</v>
      </c>
      <c r="E178" s="24" t="s">
        <v>226</v>
      </c>
      <c r="F178" s="112"/>
      <c r="G178" s="51">
        <v>1063.6500000000001</v>
      </c>
    </row>
    <row r="179" spans="1:7" x14ac:dyDescent="0.3">
      <c r="A179" s="41">
        <v>45093</v>
      </c>
      <c r="B179" s="21" t="s">
        <v>570</v>
      </c>
      <c r="C179" s="36">
        <v>10</v>
      </c>
      <c r="D179" s="17" t="s">
        <v>78</v>
      </c>
      <c r="E179" s="30" t="s">
        <v>1750</v>
      </c>
      <c r="F179" s="44"/>
      <c r="G179" s="51">
        <v>120</v>
      </c>
    </row>
    <row r="180" spans="1:7" x14ac:dyDescent="0.3">
      <c r="A180" s="41">
        <v>45093</v>
      </c>
      <c r="B180" s="21" t="s">
        <v>196</v>
      </c>
      <c r="C180" s="35" t="s">
        <v>1751</v>
      </c>
      <c r="D180" s="17" t="s">
        <v>82</v>
      </c>
      <c r="E180" s="24" t="s">
        <v>252</v>
      </c>
      <c r="F180" s="44"/>
      <c r="G180" s="51">
        <v>5800</v>
      </c>
    </row>
    <row r="181" spans="1:7" x14ac:dyDescent="0.3">
      <c r="A181" s="40">
        <v>45093</v>
      </c>
      <c r="B181" s="21" t="s">
        <v>1752</v>
      </c>
      <c r="C181" s="35" t="s">
        <v>1753</v>
      </c>
      <c r="D181" s="17" t="s">
        <v>66</v>
      </c>
      <c r="E181" s="24" t="s">
        <v>1754</v>
      </c>
      <c r="F181" s="44"/>
      <c r="G181" s="51">
        <v>2529</v>
      </c>
    </row>
    <row r="182" spans="1:7" x14ac:dyDescent="0.3">
      <c r="A182" s="43">
        <v>45093</v>
      </c>
      <c r="B182" s="22" t="s">
        <v>1755</v>
      </c>
      <c r="C182" s="100">
        <v>120092</v>
      </c>
      <c r="D182" s="18" t="s">
        <v>69</v>
      </c>
      <c r="E182" s="24" t="s">
        <v>1756</v>
      </c>
      <c r="F182" s="44"/>
      <c r="G182" s="51">
        <v>908.72</v>
      </c>
    </row>
    <row r="183" spans="1:7" x14ac:dyDescent="0.3">
      <c r="A183" s="43">
        <v>45093</v>
      </c>
      <c r="B183" s="22" t="s">
        <v>110</v>
      </c>
      <c r="C183" s="36">
        <v>435946</v>
      </c>
      <c r="D183" s="17" t="s">
        <v>83</v>
      </c>
      <c r="E183" s="24" t="s">
        <v>216</v>
      </c>
      <c r="F183" s="44"/>
      <c r="G183" s="51">
        <v>10522.04</v>
      </c>
    </row>
    <row r="184" spans="1:7" ht="24" x14ac:dyDescent="0.3">
      <c r="A184" s="43">
        <v>45096</v>
      </c>
      <c r="B184" s="22" t="s">
        <v>103</v>
      </c>
      <c r="C184" s="18" t="s">
        <v>377</v>
      </c>
      <c r="D184" s="18" t="s">
        <v>629</v>
      </c>
      <c r="E184" s="24" t="s">
        <v>1757</v>
      </c>
      <c r="F184" s="110">
        <v>31026.68</v>
      </c>
      <c r="G184" s="110"/>
    </row>
    <row r="185" spans="1:7" x14ac:dyDescent="0.3">
      <c r="A185" s="42">
        <v>45096</v>
      </c>
      <c r="B185" s="22" t="s">
        <v>103</v>
      </c>
      <c r="C185" s="18" t="s">
        <v>377</v>
      </c>
      <c r="D185" s="18" t="s">
        <v>1144</v>
      </c>
      <c r="E185" s="24" t="s">
        <v>667</v>
      </c>
      <c r="F185" s="44"/>
      <c r="G185" s="51">
        <v>703</v>
      </c>
    </row>
    <row r="186" spans="1:7" ht="24" x14ac:dyDescent="0.3">
      <c r="A186" s="42">
        <v>45096</v>
      </c>
      <c r="B186" s="22" t="s">
        <v>176</v>
      </c>
      <c r="C186" s="101" t="s">
        <v>1758</v>
      </c>
      <c r="D186" s="18" t="s">
        <v>76</v>
      </c>
      <c r="E186" s="24" t="s">
        <v>1759</v>
      </c>
      <c r="F186" s="44"/>
      <c r="G186" s="51">
        <v>6821.69</v>
      </c>
    </row>
    <row r="187" spans="1:7" x14ac:dyDescent="0.3">
      <c r="A187" s="42">
        <v>45096</v>
      </c>
      <c r="B187" s="22" t="s">
        <v>176</v>
      </c>
      <c r="C187" s="101" t="s">
        <v>1760</v>
      </c>
      <c r="D187" s="18" t="s">
        <v>76</v>
      </c>
      <c r="E187" s="24" t="s">
        <v>1761</v>
      </c>
      <c r="F187" s="44"/>
      <c r="G187" s="51">
        <v>5000</v>
      </c>
    </row>
    <row r="188" spans="1:7" x14ac:dyDescent="0.3">
      <c r="A188" s="42">
        <v>45096</v>
      </c>
      <c r="B188" s="22" t="s">
        <v>176</v>
      </c>
      <c r="C188" s="101" t="s">
        <v>1762</v>
      </c>
      <c r="D188" s="18" t="s">
        <v>76</v>
      </c>
      <c r="E188" s="30" t="s">
        <v>1763</v>
      </c>
      <c r="F188" s="44"/>
      <c r="G188" s="51">
        <v>12296.38</v>
      </c>
    </row>
    <row r="189" spans="1:7" x14ac:dyDescent="0.3">
      <c r="A189" s="43">
        <v>45096</v>
      </c>
      <c r="B189" s="22" t="s">
        <v>110</v>
      </c>
      <c r="C189" s="35" t="s">
        <v>1764</v>
      </c>
      <c r="D189" s="17" t="s">
        <v>83</v>
      </c>
      <c r="E189" s="24" t="s">
        <v>216</v>
      </c>
      <c r="F189" s="44"/>
      <c r="G189" s="51">
        <v>185.6</v>
      </c>
    </row>
    <row r="190" spans="1:7" x14ac:dyDescent="0.3">
      <c r="A190" s="43">
        <v>45096</v>
      </c>
      <c r="B190" s="22" t="s">
        <v>1418</v>
      </c>
      <c r="C190" s="17">
        <v>16111</v>
      </c>
      <c r="D190" s="17" t="s">
        <v>78</v>
      </c>
      <c r="E190" s="24" t="s">
        <v>1765</v>
      </c>
      <c r="F190" s="44"/>
      <c r="G190" s="51">
        <v>1370.75</v>
      </c>
    </row>
    <row r="191" spans="1:7" x14ac:dyDescent="0.3">
      <c r="A191" s="41">
        <v>45096</v>
      </c>
      <c r="B191" s="22" t="s">
        <v>135</v>
      </c>
      <c r="C191" s="17">
        <v>3325</v>
      </c>
      <c r="D191" s="17" t="s">
        <v>82</v>
      </c>
      <c r="E191" s="24" t="s">
        <v>252</v>
      </c>
      <c r="F191" s="44"/>
      <c r="G191" s="51">
        <v>2720</v>
      </c>
    </row>
    <row r="192" spans="1:7" ht="24" x14ac:dyDescent="0.3">
      <c r="A192" s="42">
        <v>45096</v>
      </c>
      <c r="B192" s="22" t="s">
        <v>176</v>
      </c>
      <c r="C192" s="101" t="s">
        <v>579</v>
      </c>
      <c r="D192" s="18" t="s">
        <v>76</v>
      </c>
      <c r="E192" s="24" t="s">
        <v>1766</v>
      </c>
      <c r="F192" s="44"/>
      <c r="G192" s="51">
        <v>1929.26</v>
      </c>
    </row>
    <row r="193" spans="1:7" ht="24" x14ac:dyDescent="0.3">
      <c r="A193" s="43">
        <v>45097</v>
      </c>
      <c r="B193" s="22" t="s">
        <v>103</v>
      </c>
      <c r="C193" s="18" t="s">
        <v>377</v>
      </c>
      <c r="D193" s="18" t="s">
        <v>629</v>
      </c>
      <c r="E193" s="24" t="s">
        <v>1767</v>
      </c>
      <c r="F193" s="63">
        <v>591534.93999999994</v>
      </c>
      <c r="G193" s="110"/>
    </row>
    <row r="194" spans="1:7" ht="24" x14ac:dyDescent="0.3">
      <c r="A194" s="43">
        <v>45097</v>
      </c>
      <c r="B194" s="22" t="s">
        <v>103</v>
      </c>
      <c r="C194" s="18" t="s">
        <v>377</v>
      </c>
      <c r="D194" s="18" t="s">
        <v>629</v>
      </c>
      <c r="E194" s="24" t="s">
        <v>1768</v>
      </c>
      <c r="F194" s="63">
        <v>239194.25</v>
      </c>
      <c r="G194" s="110"/>
    </row>
    <row r="195" spans="1:7" x14ac:dyDescent="0.3">
      <c r="A195" s="43">
        <v>45097</v>
      </c>
      <c r="B195" s="22" t="s">
        <v>103</v>
      </c>
      <c r="C195" s="18" t="s">
        <v>377</v>
      </c>
      <c r="D195" s="18" t="s">
        <v>629</v>
      </c>
      <c r="E195" s="24" t="s">
        <v>1769</v>
      </c>
      <c r="F195" s="63">
        <v>80921.539999999994</v>
      </c>
      <c r="G195" s="110"/>
    </row>
    <row r="196" spans="1:7" x14ac:dyDescent="0.3">
      <c r="A196" s="43">
        <v>45097</v>
      </c>
      <c r="B196" s="22" t="s">
        <v>173</v>
      </c>
      <c r="C196" s="18" t="s">
        <v>377</v>
      </c>
      <c r="D196" s="18" t="s">
        <v>90</v>
      </c>
      <c r="E196" s="24" t="s">
        <v>1770</v>
      </c>
      <c r="F196" s="110">
        <v>4223591.01</v>
      </c>
      <c r="G196" s="110"/>
    </row>
    <row r="197" spans="1:7" x14ac:dyDescent="0.3">
      <c r="A197" s="42">
        <v>45097</v>
      </c>
      <c r="B197" s="22" t="s">
        <v>176</v>
      </c>
      <c r="C197" s="101" t="s">
        <v>1771</v>
      </c>
      <c r="D197" s="18" t="s">
        <v>76</v>
      </c>
      <c r="E197" s="30" t="s">
        <v>1763</v>
      </c>
      <c r="F197" s="44"/>
      <c r="G197" s="51">
        <v>700</v>
      </c>
    </row>
    <row r="198" spans="1:7" x14ac:dyDescent="0.3">
      <c r="A198" s="42">
        <v>45097</v>
      </c>
      <c r="B198" s="22" t="s">
        <v>103</v>
      </c>
      <c r="C198" s="18" t="s">
        <v>377</v>
      </c>
      <c r="D198" s="18" t="s">
        <v>1144</v>
      </c>
      <c r="E198" s="24" t="s">
        <v>285</v>
      </c>
      <c r="F198" s="44"/>
      <c r="G198" s="51">
        <v>4208728.95</v>
      </c>
    </row>
    <row r="199" spans="1:7" x14ac:dyDescent="0.3">
      <c r="A199" s="42">
        <v>45097</v>
      </c>
      <c r="B199" s="22" t="s">
        <v>176</v>
      </c>
      <c r="C199" s="101" t="s">
        <v>1772</v>
      </c>
      <c r="D199" s="18" t="s">
        <v>76</v>
      </c>
      <c r="E199" s="30" t="s">
        <v>1773</v>
      </c>
      <c r="F199" s="44"/>
      <c r="G199" s="51">
        <v>2004.65</v>
      </c>
    </row>
    <row r="200" spans="1:7" x14ac:dyDescent="0.3">
      <c r="A200" s="41">
        <v>45097</v>
      </c>
      <c r="B200" s="21" t="s">
        <v>1569</v>
      </c>
      <c r="C200" s="36">
        <v>140556</v>
      </c>
      <c r="D200" s="17" t="s">
        <v>95</v>
      </c>
      <c r="E200" s="30" t="s">
        <v>1774</v>
      </c>
      <c r="F200" s="112"/>
      <c r="G200" s="51">
        <v>450</v>
      </c>
    </row>
    <row r="201" spans="1:7" x14ac:dyDescent="0.3">
      <c r="A201" s="41">
        <v>45097</v>
      </c>
      <c r="B201" s="21" t="s">
        <v>118</v>
      </c>
      <c r="C201" s="36">
        <v>1398</v>
      </c>
      <c r="D201" s="17" t="s">
        <v>75</v>
      </c>
      <c r="E201" s="30" t="s">
        <v>1775</v>
      </c>
      <c r="F201" s="112"/>
      <c r="G201" s="51">
        <v>19349.55</v>
      </c>
    </row>
    <row r="202" spans="1:7" x14ac:dyDescent="0.3">
      <c r="A202" s="41">
        <v>45097</v>
      </c>
      <c r="B202" s="21" t="s">
        <v>125</v>
      </c>
      <c r="C202" s="36">
        <v>299</v>
      </c>
      <c r="D202" s="17" t="s">
        <v>77</v>
      </c>
      <c r="E202" s="30" t="s">
        <v>292</v>
      </c>
      <c r="F202" s="112"/>
      <c r="G202" s="51">
        <v>200344.7</v>
      </c>
    </row>
    <row r="203" spans="1:7" ht="24" x14ac:dyDescent="0.3">
      <c r="A203" s="41">
        <v>45097</v>
      </c>
      <c r="B203" s="21" t="s">
        <v>121</v>
      </c>
      <c r="C203" s="36">
        <v>70</v>
      </c>
      <c r="D203" s="17" t="s">
        <v>74</v>
      </c>
      <c r="E203" s="30" t="s">
        <v>1776</v>
      </c>
      <c r="F203" s="44"/>
      <c r="G203" s="49">
        <v>12500</v>
      </c>
    </row>
    <row r="204" spans="1:7" ht="24" x14ac:dyDescent="0.3">
      <c r="A204" s="40">
        <v>45097</v>
      </c>
      <c r="B204" s="21" t="s">
        <v>182</v>
      </c>
      <c r="C204" s="36">
        <v>2890211</v>
      </c>
      <c r="D204" s="17" t="s">
        <v>71</v>
      </c>
      <c r="E204" s="30" t="s">
        <v>1777</v>
      </c>
      <c r="F204" s="44"/>
      <c r="G204" s="51">
        <v>481.28</v>
      </c>
    </row>
    <row r="205" spans="1:7" x14ac:dyDescent="0.3">
      <c r="A205" s="41">
        <v>45097</v>
      </c>
      <c r="B205" s="21" t="s">
        <v>182</v>
      </c>
      <c r="C205" s="36">
        <v>1091269</v>
      </c>
      <c r="D205" s="17" t="s">
        <v>71</v>
      </c>
      <c r="E205" s="30" t="s">
        <v>1778</v>
      </c>
      <c r="F205" s="44"/>
      <c r="G205" s="51">
        <v>294.31</v>
      </c>
    </row>
    <row r="206" spans="1:7" x14ac:dyDescent="0.3">
      <c r="A206" s="41">
        <v>45097</v>
      </c>
      <c r="B206" s="21" t="s">
        <v>182</v>
      </c>
      <c r="C206" s="36">
        <v>1663734</v>
      </c>
      <c r="D206" s="17" t="s">
        <v>96</v>
      </c>
      <c r="E206" s="30" t="s">
        <v>1779</v>
      </c>
      <c r="F206" s="112"/>
      <c r="G206" s="51">
        <v>139.5</v>
      </c>
    </row>
    <row r="207" spans="1:7" ht="24" x14ac:dyDescent="0.3">
      <c r="A207" s="40">
        <v>45097</v>
      </c>
      <c r="B207" s="21" t="s">
        <v>182</v>
      </c>
      <c r="C207" s="36">
        <v>2835660</v>
      </c>
      <c r="D207" s="18" t="s">
        <v>96</v>
      </c>
      <c r="E207" s="30" t="s">
        <v>1780</v>
      </c>
      <c r="F207" s="44"/>
      <c r="G207" s="51">
        <v>155.25</v>
      </c>
    </row>
    <row r="208" spans="1:7" x14ac:dyDescent="0.3">
      <c r="A208" s="41">
        <v>45097</v>
      </c>
      <c r="B208" s="21" t="s">
        <v>182</v>
      </c>
      <c r="C208" s="35" t="s">
        <v>1781</v>
      </c>
      <c r="D208" s="17" t="s">
        <v>96</v>
      </c>
      <c r="E208" s="30" t="s">
        <v>1782</v>
      </c>
      <c r="F208" s="44"/>
      <c r="G208" s="51">
        <v>135.03</v>
      </c>
    </row>
    <row r="209" spans="1:7" x14ac:dyDescent="0.3">
      <c r="A209" s="41">
        <v>45097</v>
      </c>
      <c r="B209" s="21" t="s">
        <v>182</v>
      </c>
      <c r="C209" s="36">
        <v>56058424</v>
      </c>
      <c r="D209" s="17" t="s">
        <v>84</v>
      </c>
      <c r="E209" s="30" t="s">
        <v>1783</v>
      </c>
      <c r="F209" s="44"/>
      <c r="G209" s="51">
        <v>1109.21</v>
      </c>
    </row>
    <row r="210" spans="1:7" x14ac:dyDescent="0.3">
      <c r="A210" s="41">
        <v>45097</v>
      </c>
      <c r="B210" s="21" t="s">
        <v>182</v>
      </c>
      <c r="C210" s="36">
        <v>54948465</v>
      </c>
      <c r="D210" s="17" t="s">
        <v>94</v>
      </c>
      <c r="E210" s="30" t="s">
        <v>1784</v>
      </c>
      <c r="F210" s="44"/>
      <c r="G210" s="114">
        <v>117209.88</v>
      </c>
    </row>
    <row r="211" spans="1:7" x14ac:dyDescent="0.3">
      <c r="A211" s="41">
        <v>45097</v>
      </c>
      <c r="B211" s="21" t="s">
        <v>182</v>
      </c>
      <c r="C211" s="36">
        <v>54948465</v>
      </c>
      <c r="D211" s="17" t="s">
        <v>94</v>
      </c>
      <c r="E211" s="30" t="s">
        <v>1785</v>
      </c>
      <c r="F211" s="44"/>
      <c r="G211" s="114">
        <v>7559.31</v>
      </c>
    </row>
    <row r="212" spans="1:7" x14ac:dyDescent="0.3">
      <c r="A212" s="41">
        <v>45097</v>
      </c>
      <c r="B212" s="21" t="s">
        <v>182</v>
      </c>
      <c r="C212" s="36">
        <v>54948465</v>
      </c>
      <c r="D212" s="17" t="s">
        <v>94</v>
      </c>
      <c r="E212" s="30" t="s">
        <v>1786</v>
      </c>
      <c r="F212" s="44"/>
      <c r="G212" s="114">
        <v>5536.7199999999993</v>
      </c>
    </row>
    <row r="213" spans="1:7" x14ac:dyDescent="0.3">
      <c r="A213" s="41">
        <v>45097</v>
      </c>
      <c r="B213" s="21" t="s">
        <v>182</v>
      </c>
      <c r="C213" s="36">
        <v>54948465</v>
      </c>
      <c r="D213" s="17" t="s">
        <v>93</v>
      </c>
      <c r="E213" s="30" t="s">
        <v>1787</v>
      </c>
      <c r="F213" s="44"/>
      <c r="G213" s="114">
        <v>538946.77</v>
      </c>
    </row>
    <row r="214" spans="1:7" x14ac:dyDescent="0.3">
      <c r="A214" s="41">
        <v>45097</v>
      </c>
      <c r="B214" s="21" t="s">
        <v>130</v>
      </c>
      <c r="C214" s="36">
        <v>1999</v>
      </c>
      <c r="D214" s="17" t="s">
        <v>80</v>
      </c>
      <c r="E214" s="30" t="s">
        <v>1788</v>
      </c>
      <c r="F214" s="44"/>
      <c r="G214" s="51">
        <v>19500</v>
      </c>
    </row>
    <row r="215" spans="1:7" x14ac:dyDescent="0.3">
      <c r="A215" s="42">
        <v>45097</v>
      </c>
      <c r="B215" s="22" t="s">
        <v>103</v>
      </c>
      <c r="C215" s="18" t="s">
        <v>379</v>
      </c>
      <c r="D215" s="18" t="s">
        <v>65</v>
      </c>
      <c r="E215" s="24" t="s">
        <v>217</v>
      </c>
      <c r="F215" s="44"/>
      <c r="G215" s="46">
        <v>6.6899999999999995</v>
      </c>
    </row>
    <row r="216" spans="1:7" ht="24" x14ac:dyDescent="0.3">
      <c r="A216" s="41">
        <v>45097</v>
      </c>
      <c r="B216" s="27" t="s">
        <v>186</v>
      </c>
      <c r="C216" s="37">
        <v>132511148</v>
      </c>
      <c r="D216" s="19" t="s">
        <v>72</v>
      </c>
      <c r="E216" s="34" t="s">
        <v>1789</v>
      </c>
      <c r="F216" s="111"/>
      <c r="G216" s="51">
        <v>89.94</v>
      </c>
    </row>
    <row r="217" spans="1:7" x14ac:dyDescent="0.3">
      <c r="A217" s="43">
        <v>45098</v>
      </c>
      <c r="B217" s="22" t="s">
        <v>103</v>
      </c>
      <c r="C217" s="18" t="s">
        <v>377</v>
      </c>
      <c r="D217" s="18" t="s">
        <v>629</v>
      </c>
      <c r="E217" s="24" t="s">
        <v>1790</v>
      </c>
      <c r="F217" s="110">
        <v>2310.7600000000002</v>
      </c>
      <c r="G217" s="110"/>
    </row>
    <row r="218" spans="1:7" x14ac:dyDescent="0.3">
      <c r="A218" s="43">
        <v>45098</v>
      </c>
      <c r="B218" s="22" t="s">
        <v>103</v>
      </c>
      <c r="C218" s="18" t="s">
        <v>377</v>
      </c>
      <c r="D218" s="18" t="s">
        <v>62</v>
      </c>
      <c r="E218" s="24" t="s">
        <v>359</v>
      </c>
      <c r="F218" s="110">
        <v>70.2</v>
      </c>
      <c r="G218" s="110"/>
    </row>
    <row r="219" spans="1:7" x14ac:dyDescent="0.3">
      <c r="A219" s="43">
        <v>45098</v>
      </c>
      <c r="B219" s="22" t="s">
        <v>103</v>
      </c>
      <c r="C219" s="18" t="s">
        <v>377</v>
      </c>
      <c r="D219" s="18" t="s">
        <v>62</v>
      </c>
      <c r="E219" s="24" t="s">
        <v>359</v>
      </c>
      <c r="F219" s="110">
        <v>703.01</v>
      </c>
      <c r="G219" s="110"/>
    </row>
    <row r="220" spans="1:7" x14ac:dyDescent="0.3">
      <c r="A220" s="43">
        <v>45098</v>
      </c>
      <c r="B220" s="22" t="s">
        <v>103</v>
      </c>
      <c r="C220" s="18" t="s">
        <v>377</v>
      </c>
      <c r="D220" s="18" t="s">
        <v>62</v>
      </c>
      <c r="E220" s="24" t="s">
        <v>359</v>
      </c>
      <c r="F220" s="110">
        <v>3893722.65</v>
      </c>
      <c r="G220" s="110"/>
    </row>
    <row r="221" spans="1:7" ht="24" x14ac:dyDescent="0.3">
      <c r="A221" s="42">
        <v>45098</v>
      </c>
      <c r="B221" s="22" t="s">
        <v>668</v>
      </c>
      <c r="C221" s="100" t="s">
        <v>909</v>
      </c>
      <c r="D221" s="18" t="s">
        <v>448</v>
      </c>
      <c r="E221" s="34" t="s">
        <v>1791</v>
      </c>
      <c r="F221" s="44"/>
      <c r="G221" s="114">
        <v>1293819.6200000001</v>
      </c>
    </row>
    <row r="222" spans="1:7" x14ac:dyDescent="0.3">
      <c r="A222" s="42">
        <v>45098</v>
      </c>
      <c r="B222" s="22" t="s">
        <v>668</v>
      </c>
      <c r="C222" s="100" t="s">
        <v>909</v>
      </c>
      <c r="D222" s="18" t="s">
        <v>448</v>
      </c>
      <c r="E222" s="34" t="s">
        <v>1792</v>
      </c>
      <c r="F222" s="44"/>
      <c r="G222" s="114">
        <v>10381.65</v>
      </c>
    </row>
    <row r="223" spans="1:7" ht="24" x14ac:dyDescent="0.3">
      <c r="A223" s="42">
        <v>45098</v>
      </c>
      <c r="B223" s="22" t="s">
        <v>668</v>
      </c>
      <c r="C223" s="100" t="s">
        <v>909</v>
      </c>
      <c r="D223" s="18" t="s">
        <v>448</v>
      </c>
      <c r="E223" s="30" t="s">
        <v>1793</v>
      </c>
      <c r="F223" s="44"/>
      <c r="G223" s="114">
        <v>15000</v>
      </c>
    </row>
    <row r="224" spans="1:7" ht="24" x14ac:dyDescent="0.3">
      <c r="A224" s="42">
        <v>45098</v>
      </c>
      <c r="B224" s="22" t="s">
        <v>668</v>
      </c>
      <c r="C224" s="100" t="s">
        <v>909</v>
      </c>
      <c r="D224" s="18" t="s">
        <v>448</v>
      </c>
      <c r="E224" s="30" t="s">
        <v>1794</v>
      </c>
      <c r="F224" s="44"/>
      <c r="G224" s="114">
        <v>264013.84999999998</v>
      </c>
    </row>
    <row r="225" spans="1:7" x14ac:dyDescent="0.3">
      <c r="A225" s="42">
        <v>45098</v>
      </c>
      <c r="B225" s="22" t="s">
        <v>668</v>
      </c>
      <c r="C225" s="100" t="s">
        <v>909</v>
      </c>
      <c r="D225" s="18" t="s">
        <v>448</v>
      </c>
      <c r="E225" s="30" t="s">
        <v>1795</v>
      </c>
      <c r="F225" s="44"/>
      <c r="G225" s="114">
        <v>591512.59</v>
      </c>
    </row>
    <row r="226" spans="1:7" x14ac:dyDescent="0.3">
      <c r="A226" s="42">
        <v>45098</v>
      </c>
      <c r="B226" s="22" t="s">
        <v>668</v>
      </c>
      <c r="C226" s="100" t="s">
        <v>909</v>
      </c>
      <c r="D226" s="18" t="s">
        <v>448</v>
      </c>
      <c r="E226" s="30" t="s">
        <v>1796</v>
      </c>
      <c r="F226" s="44"/>
      <c r="G226" s="114">
        <v>730456.01</v>
      </c>
    </row>
    <row r="227" spans="1:7" x14ac:dyDescent="0.3">
      <c r="A227" s="42">
        <v>45098</v>
      </c>
      <c r="B227" s="22" t="s">
        <v>668</v>
      </c>
      <c r="C227" s="100" t="s">
        <v>909</v>
      </c>
      <c r="D227" s="18" t="s">
        <v>448</v>
      </c>
      <c r="E227" s="30" t="s">
        <v>1797</v>
      </c>
      <c r="F227" s="44"/>
      <c r="G227" s="114">
        <v>311.39</v>
      </c>
    </row>
    <row r="228" spans="1:7" x14ac:dyDescent="0.3">
      <c r="A228" s="42">
        <v>45098</v>
      </c>
      <c r="B228" s="22" t="s">
        <v>668</v>
      </c>
      <c r="C228" s="100" t="s">
        <v>909</v>
      </c>
      <c r="D228" s="18" t="s">
        <v>448</v>
      </c>
      <c r="E228" s="30" t="s">
        <v>1798</v>
      </c>
      <c r="F228" s="44"/>
      <c r="G228" s="114">
        <v>14400</v>
      </c>
    </row>
    <row r="229" spans="1:7" x14ac:dyDescent="0.3">
      <c r="A229" s="42">
        <v>45098</v>
      </c>
      <c r="B229" s="22" t="s">
        <v>668</v>
      </c>
      <c r="C229" s="100" t="s">
        <v>909</v>
      </c>
      <c r="D229" s="18" t="s">
        <v>448</v>
      </c>
      <c r="E229" s="30" t="s">
        <v>1799</v>
      </c>
      <c r="F229" s="44"/>
      <c r="G229" s="114">
        <v>1437.33</v>
      </c>
    </row>
    <row r="230" spans="1:7" x14ac:dyDescent="0.3">
      <c r="A230" s="42">
        <v>45098</v>
      </c>
      <c r="B230" s="22" t="s">
        <v>668</v>
      </c>
      <c r="C230" s="100" t="s">
        <v>909</v>
      </c>
      <c r="D230" s="18" t="s">
        <v>448</v>
      </c>
      <c r="E230" s="30" t="s">
        <v>1800</v>
      </c>
      <c r="F230" s="44"/>
      <c r="G230" s="114">
        <v>3000</v>
      </c>
    </row>
    <row r="231" spans="1:7" x14ac:dyDescent="0.3">
      <c r="A231" s="42">
        <v>45098</v>
      </c>
      <c r="B231" s="22" t="s">
        <v>668</v>
      </c>
      <c r="C231" s="100" t="s">
        <v>909</v>
      </c>
      <c r="D231" s="18" t="s">
        <v>448</v>
      </c>
      <c r="E231" s="30" t="s">
        <v>1801</v>
      </c>
      <c r="F231" s="44"/>
      <c r="G231" s="114">
        <v>39225.79</v>
      </c>
    </row>
    <row r="232" spans="1:7" x14ac:dyDescent="0.3">
      <c r="A232" s="42">
        <v>45098</v>
      </c>
      <c r="B232" s="22" t="s">
        <v>668</v>
      </c>
      <c r="C232" s="100" t="s">
        <v>909</v>
      </c>
      <c r="D232" s="18" t="s">
        <v>448</v>
      </c>
      <c r="E232" s="30" t="s">
        <v>1802</v>
      </c>
      <c r="F232" s="44"/>
      <c r="G232" s="114">
        <v>998</v>
      </c>
    </row>
    <row r="233" spans="1:7" x14ac:dyDescent="0.3">
      <c r="A233" s="42">
        <v>45098</v>
      </c>
      <c r="B233" s="22" t="s">
        <v>668</v>
      </c>
      <c r="C233" s="100" t="s">
        <v>909</v>
      </c>
      <c r="D233" s="18" t="s">
        <v>448</v>
      </c>
      <c r="E233" s="30" t="s">
        <v>1803</v>
      </c>
      <c r="F233" s="44"/>
      <c r="G233" s="114">
        <v>2500</v>
      </c>
    </row>
    <row r="234" spans="1:7" x14ac:dyDescent="0.3">
      <c r="A234" s="42">
        <v>45098</v>
      </c>
      <c r="B234" s="22" t="s">
        <v>668</v>
      </c>
      <c r="C234" s="100" t="s">
        <v>909</v>
      </c>
      <c r="D234" s="18" t="s">
        <v>448</v>
      </c>
      <c r="E234" s="30" t="s">
        <v>1804</v>
      </c>
      <c r="F234" s="44"/>
      <c r="G234" s="114">
        <v>272.41000000000003</v>
      </c>
    </row>
    <row r="235" spans="1:7" x14ac:dyDescent="0.3">
      <c r="A235" s="42">
        <v>45098</v>
      </c>
      <c r="B235" s="22" t="s">
        <v>668</v>
      </c>
      <c r="C235" s="100" t="s">
        <v>909</v>
      </c>
      <c r="D235" s="18" t="s">
        <v>448</v>
      </c>
      <c r="E235" s="30" t="s">
        <v>1805</v>
      </c>
      <c r="F235" s="44"/>
      <c r="G235" s="114">
        <v>2124.2399999999998</v>
      </c>
    </row>
    <row r="236" spans="1:7" ht="24" x14ac:dyDescent="0.3">
      <c r="A236" s="42">
        <v>45098</v>
      </c>
      <c r="B236" s="22" t="s">
        <v>668</v>
      </c>
      <c r="C236" s="100" t="s">
        <v>909</v>
      </c>
      <c r="D236" s="18" t="s">
        <v>448</v>
      </c>
      <c r="E236" s="30" t="s">
        <v>1806</v>
      </c>
      <c r="F236" s="44"/>
      <c r="G236" s="114">
        <v>26442.07</v>
      </c>
    </row>
    <row r="237" spans="1:7" ht="36" x14ac:dyDescent="0.3">
      <c r="A237" s="42">
        <v>45098</v>
      </c>
      <c r="B237" s="22" t="s">
        <v>668</v>
      </c>
      <c r="C237" s="100" t="s">
        <v>909</v>
      </c>
      <c r="D237" s="18" t="s">
        <v>448</v>
      </c>
      <c r="E237" s="30" t="s">
        <v>1807</v>
      </c>
      <c r="F237" s="44"/>
      <c r="G237" s="114">
        <v>24442.57</v>
      </c>
    </row>
    <row r="238" spans="1:7" x14ac:dyDescent="0.3">
      <c r="A238" s="42">
        <v>45098</v>
      </c>
      <c r="B238" s="22" t="s">
        <v>668</v>
      </c>
      <c r="C238" s="100" t="s">
        <v>909</v>
      </c>
      <c r="D238" s="18" t="s">
        <v>448</v>
      </c>
      <c r="E238" s="24" t="s">
        <v>1808</v>
      </c>
      <c r="F238" s="44"/>
      <c r="G238" s="114">
        <v>2720</v>
      </c>
    </row>
    <row r="239" spans="1:7" x14ac:dyDescent="0.3">
      <c r="A239" s="42">
        <v>45098</v>
      </c>
      <c r="B239" s="22" t="s">
        <v>668</v>
      </c>
      <c r="C239" s="100" t="s">
        <v>909</v>
      </c>
      <c r="D239" s="18" t="s">
        <v>448</v>
      </c>
      <c r="E239" s="24" t="s">
        <v>1809</v>
      </c>
      <c r="F239" s="44"/>
      <c r="G239" s="114">
        <v>185.6</v>
      </c>
    </row>
    <row r="240" spans="1:7" ht="24" x14ac:dyDescent="0.3">
      <c r="A240" s="42">
        <v>45098</v>
      </c>
      <c r="B240" s="22" t="s">
        <v>668</v>
      </c>
      <c r="C240" s="100" t="s">
        <v>909</v>
      </c>
      <c r="D240" s="18" t="s">
        <v>448</v>
      </c>
      <c r="E240" s="24" t="s">
        <v>1810</v>
      </c>
      <c r="F240" s="44"/>
      <c r="G240" s="114">
        <v>6821.69</v>
      </c>
    </row>
    <row r="241" spans="1:7" x14ac:dyDescent="0.3">
      <c r="A241" s="42">
        <v>45098</v>
      </c>
      <c r="B241" s="22" t="s">
        <v>668</v>
      </c>
      <c r="C241" s="100" t="s">
        <v>909</v>
      </c>
      <c r="D241" s="18" t="s">
        <v>448</v>
      </c>
      <c r="E241" s="24" t="s">
        <v>1811</v>
      </c>
      <c r="F241" s="44"/>
      <c r="G241" s="114">
        <v>1370.75</v>
      </c>
    </row>
    <row r="242" spans="1:7" ht="24" x14ac:dyDescent="0.3">
      <c r="A242" s="42">
        <v>45098</v>
      </c>
      <c r="B242" s="22" t="s">
        <v>668</v>
      </c>
      <c r="C242" s="100" t="s">
        <v>909</v>
      </c>
      <c r="D242" s="18" t="s">
        <v>448</v>
      </c>
      <c r="E242" s="24" t="s">
        <v>1812</v>
      </c>
      <c r="F242" s="44"/>
      <c r="G242" s="114">
        <v>1929.26</v>
      </c>
    </row>
    <row r="243" spans="1:7" ht="24" x14ac:dyDescent="0.3">
      <c r="A243" s="42">
        <v>45098</v>
      </c>
      <c r="B243" s="22" t="s">
        <v>668</v>
      </c>
      <c r="C243" s="100" t="s">
        <v>909</v>
      </c>
      <c r="D243" s="18" t="s">
        <v>448</v>
      </c>
      <c r="E243" s="24" t="s">
        <v>1813</v>
      </c>
      <c r="F243" s="44"/>
      <c r="G243" s="114">
        <v>5000</v>
      </c>
    </row>
    <row r="244" spans="1:7" ht="24" x14ac:dyDescent="0.3">
      <c r="A244" s="42">
        <v>45098</v>
      </c>
      <c r="B244" s="22" t="s">
        <v>668</v>
      </c>
      <c r="C244" s="100" t="s">
        <v>909</v>
      </c>
      <c r="D244" s="18" t="s">
        <v>448</v>
      </c>
      <c r="E244" s="30" t="s">
        <v>1814</v>
      </c>
      <c r="F244" s="44"/>
      <c r="G244" s="114">
        <v>12296.38</v>
      </c>
    </row>
    <row r="245" spans="1:7" ht="24" x14ac:dyDescent="0.3">
      <c r="A245" s="42">
        <v>45098</v>
      </c>
      <c r="B245" s="22" t="s">
        <v>668</v>
      </c>
      <c r="C245" s="100" t="s">
        <v>909</v>
      </c>
      <c r="D245" s="18" t="s">
        <v>448</v>
      </c>
      <c r="E245" s="24" t="s">
        <v>1814</v>
      </c>
      <c r="F245" s="44"/>
      <c r="G245" s="114">
        <v>700</v>
      </c>
    </row>
    <row r="246" spans="1:7" x14ac:dyDescent="0.3">
      <c r="A246" s="42">
        <v>45098</v>
      </c>
      <c r="B246" s="22" t="s">
        <v>668</v>
      </c>
      <c r="C246" s="100" t="s">
        <v>909</v>
      </c>
      <c r="D246" s="18" t="s">
        <v>448</v>
      </c>
      <c r="E246" s="24" t="s">
        <v>1815</v>
      </c>
      <c r="F246" s="44"/>
      <c r="G246" s="114">
        <v>2004.65</v>
      </c>
    </row>
    <row r="247" spans="1:7" x14ac:dyDescent="0.3">
      <c r="A247" s="42">
        <v>45098</v>
      </c>
      <c r="B247" s="22" t="s">
        <v>668</v>
      </c>
      <c r="C247" s="100" t="s">
        <v>909</v>
      </c>
      <c r="D247" s="18" t="s">
        <v>448</v>
      </c>
      <c r="E247" s="24" t="s">
        <v>1816</v>
      </c>
      <c r="F247" s="44"/>
      <c r="G247" s="114">
        <v>1109.21</v>
      </c>
    </row>
    <row r="248" spans="1:7" x14ac:dyDescent="0.3">
      <c r="A248" s="42">
        <v>45098</v>
      </c>
      <c r="B248" s="22" t="s">
        <v>668</v>
      </c>
      <c r="C248" s="100" t="s">
        <v>909</v>
      </c>
      <c r="D248" s="18" t="s">
        <v>448</v>
      </c>
      <c r="E248" s="24" t="s">
        <v>1817</v>
      </c>
      <c r="F248" s="44"/>
      <c r="G248" s="114">
        <v>465847.79</v>
      </c>
    </row>
    <row r="249" spans="1:7" x14ac:dyDescent="0.3">
      <c r="A249" s="42">
        <v>45098</v>
      </c>
      <c r="B249" s="22" t="s">
        <v>668</v>
      </c>
      <c r="C249" s="100" t="s">
        <v>909</v>
      </c>
      <c r="D249" s="18" t="s">
        <v>448</v>
      </c>
      <c r="E249" s="24" t="s">
        <v>1818</v>
      </c>
      <c r="F249" s="44"/>
      <c r="G249" s="114">
        <v>89.94</v>
      </c>
    </row>
    <row r="250" spans="1:7" x14ac:dyDescent="0.3">
      <c r="A250" s="42">
        <v>45098</v>
      </c>
      <c r="B250" s="22" t="s">
        <v>668</v>
      </c>
      <c r="C250" s="100" t="s">
        <v>909</v>
      </c>
      <c r="D250" s="18" t="s">
        <v>448</v>
      </c>
      <c r="E250" s="24" t="s">
        <v>1819</v>
      </c>
      <c r="F250" s="44"/>
      <c r="G250" s="114">
        <v>122483.35</v>
      </c>
    </row>
    <row r="251" spans="1:7" x14ac:dyDescent="0.3">
      <c r="A251" s="42">
        <v>45098</v>
      </c>
      <c r="B251" s="22" t="s">
        <v>668</v>
      </c>
      <c r="C251" s="100" t="s">
        <v>909</v>
      </c>
      <c r="D251" s="18" t="s">
        <v>448</v>
      </c>
      <c r="E251" s="24" t="s">
        <v>1820</v>
      </c>
      <c r="F251" s="44"/>
      <c r="G251" s="114">
        <v>19349.55</v>
      </c>
    </row>
    <row r="252" spans="1:7" x14ac:dyDescent="0.3">
      <c r="A252" s="42">
        <v>45098</v>
      </c>
      <c r="B252" s="22" t="s">
        <v>668</v>
      </c>
      <c r="C252" s="100" t="s">
        <v>909</v>
      </c>
      <c r="D252" s="18" t="s">
        <v>448</v>
      </c>
      <c r="E252" s="24" t="s">
        <v>1821</v>
      </c>
      <c r="F252" s="44"/>
      <c r="G252" s="114">
        <v>19500</v>
      </c>
    </row>
    <row r="253" spans="1:7" x14ac:dyDescent="0.3">
      <c r="A253" s="42">
        <v>45098</v>
      </c>
      <c r="B253" s="22" t="s">
        <v>668</v>
      </c>
      <c r="C253" s="100" t="s">
        <v>909</v>
      </c>
      <c r="D253" s="18" t="s">
        <v>448</v>
      </c>
      <c r="E253" s="24" t="s">
        <v>1822</v>
      </c>
      <c r="F253" s="44"/>
      <c r="G253" s="114">
        <v>200344.7</v>
      </c>
    </row>
    <row r="254" spans="1:7" x14ac:dyDescent="0.3">
      <c r="A254" s="40">
        <v>45098</v>
      </c>
      <c r="B254" s="21" t="s">
        <v>1293</v>
      </c>
      <c r="C254" s="35" t="s">
        <v>1823</v>
      </c>
      <c r="D254" s="18" t="s">
        <v>66</v>
      </c>
      <c r="E254" s="24" t="s">
        <v>1824</v>
      </c>
      <c r="F254" s="44"/>
      <c r="G254" s="51">
        <v>917</v>
      </c>
    </row>
    <row r="255" spans="1:7" ht="24" x14ac:dyDescent="0.3">
      <c r="A255" s="41">
        <v>45098</v>
      </c>
      <c r="B255" s="21" t="s">
        <v>188</v>
      </c>
      <c r="C255" s="36">
        <v>5326</v>
      </c>
      <c r="D255" s="19" t="s">
        <v>70</v>
      </c>
      <c r="E255" s="30" t="s">
        <v>1825</v>
      </c>
      <c r="F255" s="112"/>
      <c r="G255" s="51">
        <v>5340</v>
      </c>
    </row>
    <row r="256" spans="1:7" x14ac:dyDescent="0.3">
      <c r="A256" s="40">
        <v>45098</v>
      </c>
      <c r="B256" s="21" t="s">
        <v>1752</v>
      </c>
      <c r="C256" s="35" t="s">
        <v>1826</v>
      </c>
      <c r="D256" s="17" t="s">
        <v>66</v>
      </c>
      <c r="E256" s="24" t="s">
        <v>1827</v>
      </c>
      <c r="F256" s="44"/>
      <c r="G256" s="51">
        <v>321.25</v>
      </c>
    </row>
    <row r="257" spans="1:7" x14ac:dyDescent="0.3">
      <c r="A257" s="43">
        <v>45098</v>
      </c>
      <c r="B257" s="22" t="s">
        <v>1266</v>
      </c>
      <c r="C257" s="35" t="s">
        <v>1828</v>
      </c>
      <c r="D257" s="17" t="s">
        <v>66</v>
      </c>
      <c r="E257" s="24" t="s">
        <v>226</v>
      </c>
      <c r="F257" s="44"/>
      <c r="G257" s="51">
        <v>536.25</v>
      </c>
    </row>
    <row r="258" spans="1:7" x14ac:dyDescent="0.3">
      <c r="A258" s="40">
        <v>45098</v>
      </c>
      <c r="B258" s="21" t="s">
        <v>171</v>
      </c>
      <c r="C258" s="36">
        <v>44596448</v>
      </c>
      <c r="D258" s="19" t="s">
        <v>63</v>
      </c>
      <c r="E258" s="30" t="s">
        <v>1829</v>
      </c>
      <c r="F258" s="44"/>
      <c r="G258" s="51">
        <v>1580.85</v>
      </c>
    </row>
    <row r="259" spans="1:7" x14ac:dyDescent="0.3">
      <c r="A259" s="43">
        <v>45098</v>
      </c>
      <c r="B259" s="26" t="s">
        <v>1830</v>
      </c>
      <c r="C259" s="17" t="s">
        <v>381</v>
      </c>
      <c r="D259" s="17" t="s">
        <v>76</v>
      </c>
      <c r="E259" s="24" t="s">
        <v>431</v>
      </c>
      <c r="F259" s="112"/>
      <c r="G259" s="48">
        <v>2310.7600000000002</v>
      </c>
    </row>
    <row r="260" spans="1:7" x14ac:dyDescent="0.3">
      <c r="A260" s="43">
        <v>45098</v>
      </c>
      <c r="B260" s="22" t="s">
        <v>110</v>
      </c>
      <c r="C260" s="36">
        <v>148757</v>
      </c>
      <c r="D260" s="17" t="s">
        <v>83</v>
      </c>
      <c r="E260" s="24" t="s">
        <v>647</v>
      </c>
      <c r="F260" s="44"/>
      <c r="G260" s="51">
        <v>1633.3</v>
      </c>
    </row>
    <row r="261" spans="1:7" x14ac:dyDescent="0.3">
      <c r="A261" s="43">
        <v>45098</v>
      </c>
      <c r="B261" s="22" t="s">
        <v>110</v>
      </c>
      <c r="C261" s="36">
        <v>148758</v>
      </c>
      <c r="D261" s="17" t="s">
        <v>83</v>
      </c>
      <c r="E261" s="24" t="s">
        <v>647</v>
      </c>
      <c r="F261" s="44"/>
      <c r="G261" s="51">
        <v>408.33</v>
      </c>
    </row>
    <row r="262" spans="1:7" x14ac:dyDescent="0.3">
      <c r="A262" s="43">
        <v>45098</v>
      </c>
      <c r="B262" s="22" t="s">
        <v>110</v>
      </c>
      <c r="C262" s="36">
        <v>148955</v>
      </c>
      <c r="D262" s="17" t="s">
        <v>83</v>
      </c>
      <c r="E262" s="24" t="s">
        <v>647</v>
      </c>
      <c r="F262" s="44"/>
      <c r="G262" s="51">
        <v>1664.03</v>
      </c>
    </row>
    <row r="263" spans="1:7" x14ac:dyDescent="0.3">
      <c r="A263" s="42">
        <v>45098</v>
      </c>
      <c r="B263" s="22" t="s">
        <v>103</v>
      </c>
      <c r="C263" s="18" t="s">
        <v>379</v>
      </c>
      <c r="D263" s="18" t="s">
        <v>65</v>
      </c>
      <c r="E263" s="24" t="s">
        <v>217</v>
      </c>
      <c r="F263" s="44"/>
      <c r="G263" s="46">
        <v>4.46</v>
      </c>
    </row>
    <row r="264" spans="1:7" x14ac:dyDescent="0.3">
      <c r="A264" s="43">
        <v>45099</v>
      </c>
      <c r="B264" s="22" t="s">
        <v>103</v>
      </c>
      <c r="C264" s="18" t="s">
        <v>377</v>
      </c>
      <c r="D264" s="18" t="s">
        <v>629</v>
      </c>
      <c r="E264" s="24" t="s">
        <v>219</v>
      </c>
      <c r="F264" s="110">
        <v>1050.02</v>
      </c>
      <c r="G264" s="110"/>
    </row>
    <row r="265" spans="1:7" x14ac:dyDescent="0.3">
      <c r="A265" s="43">
        <v>45099</v>
      </c>
      <c r="B265" s="22" t="s">
        <v>103</v>
      </c>
      <c r="C265" s="18" t="s">
        <v>377</v>
      </c>
      <c r="D265" s="18" t="s">
        <v>62</v>
      </c>
      <c r="E265" s="24" t="s">
        <v>359</v>
      </c>
      <c r="F265" s="110">
        <v>315010.24</v>
      </c>
      <c r="G265" s="110"/>
    </row>
    <row r="266" spans="1:7" x14ac:dyDescent="0.3">
      <c r="A266" s="42">
        <v>45099</v>
      </c>
      <c r="B266" s="22" t="s">
        <v>103</v>
      </c>
      <c r="C266" s="18" t="s">
        <v>377</v>
      </c>
      <c r="D266" s="18" t="s">
        <v>1144</v>
      </c>
      <c r="E266" s="24" t="s">
        <v>667</v>
      </c>
      <c r="F266" s="44"/>
      <c r="G266" s="46">
        <v>240435.51</v>
      </c>
    </row>
    <row r="267" spans="1:7" x14ac:dyDescent="0.3">
      <c r="A267" s="40">
        <v>45099</v>
      </c>
      <c r="B267" s="21" t="s">
        <v>192</v>
      </c>
      <c r="C267" s="36">
        <v>278792</v>
      </c>
      <c r="D267" s="17" t="s">
        <v>100</v>
      </c>
      <c r="E267" s="30" t="s">
        <v>1831</v>
      </c>
      <c r="F267" s="112"/>
      <c r="G267" s="49">
        <v>73515.61</v>
      </c>
    </row>
    <row r="268" spans="1:7" x14ac:dyDescent="0.3">
      <c r="A268" s="43">
        <v>45099</v>
      </c>
      <c r="B268" s="26" t="s">
        <v>1830</v>
      </c>
      <c r="C268" s="17" t="s">
        <v>381</v>
      </c>
      <c r="D268" s="17" t="s">
        <v>76</v>
      </c>
      <c r="E268" s="24" t="s">
        <v>431</v>
      </c>
      <c r="F268" s="112"/>
      <c r="G268" s="49">
        <v>1928.16</v>
      </c>
    </row>
    <row r="269" spans="1:7" x14ac:dyDescent="0.3">
      <c r="A269" s="43">
        <v>45099</v>
      </c>
      <c r="B269" s="21" t="s">
        <v>473</v>
      </c>
      <c r="C269" s="17" t="s">
        <v>579</v>
      </c>
      <c r="D269" s="18" t="s">
        <v>1121</v>
      </c>
      <c r="E269" s="30" t="s">
        <v>1832</v>
      </c>
      <c r="F269" s="112"/>
      <c r="G269" s="51">
        <v>179.75</v>
      </c>
    </row>
    <row r="270" spans="1:7" x14ac:dyDescent="0.3">
      <c r="A270" s="42">
        <v>45099</v>
      </c>
      <c r="B270" s="22" t="s">
        <v>103</v>
      </c>
      <c r="C270" s="18" t="s">
        <v>379</v>
      </c>
      <c r="D270" s="18" t="s">
        <v>65</v>
      </c>
      <c r="E270" s="24" t="s">
        <v>217</v>
      </c>
      <c r="F270" s="44"/>
      <c r="G270" s="46">
        <v>2.23</v>
      </c>
    </row>
    <row r="271" spans="1:7" x14ac:dyDescent="0.3">
      <c r="A271" s="43">
        <v>45100</v>
      </c>
      <c r="B271" s="22" t="s">
        <v>103</v>
      </c>
      <c r="C271" s="18" t="s">
        <v>377</v>
      </c>
      <c r="D271" s="18" t="s">
        <v>62</v>
      </c>
      <c r="E271" s="24" t="s">
        <v>725</v>
      </c>
      <c r="F271" s="110">
        <v>377.23</v>
      </c>
      <c r="G271" s="110"/>
    </row>
    <row r="272" spans="1:7" x14ac:dyDescent="0.3">
      <c r="A272" s="43">
        <v>45100</v>
      </c>
      <c r="B272" s="22" t="s">
        <v>103</v>
      </c>
      <c r="C272" s="18" t="s">
        <v>377</v>
      </c>
      <c r="D272" s="18" t="s">
        <v>62</v>
      </c>
      <c r="E272" s="24" t="s">
        <v>725</v>
      </c>
      <c r="F272" s="110">
        <v>16249.53</v>
      </c>
      <c r="G272" s="110"/>
    </row>
    <row r="273" spans="1:7" x14ac:dyDescent="0.3">
      <c r="A273" s="43">
        <v>45100</v>
      </c>
      <c r="B273" s="22" t="s">
        <v>110</v>
      </c>
      <c r="C273" s="35" t="s">
        <v>1833</v>
      </c>
      <c r="D273" s="17" t="s">
        <v>83</v>
      </c>
      <c r="E273" s="24" t="s">
        <v>216</v>
      </c>
      <c r="F273" s="44"/>
      <c r="G273" s="51">
        <v>185.6</v>
      </c>
    </row>
    <row r="274" spans="1:7" x14ac:dyDescent="0.3">
      <c r="A274" s="41">
        <v>45100</v>
      </c>
      <c r="B274" s="21" t="s">
        <v>182</v>
      </c>
      <c r="C274" s="36">
        <v>30518918</v>
      </c>
      <c r="D274" s="17" t="s">
        <v>101</v>
      </c>
      <c r="E274" s="30" t="s">
        <v>1834</v>
      </c>
      <c r="F274" s="44"/>
      <c r="G274" s="51">
        <v>16244.16</v>
      </c>
    </row>
    <row r="275" spans="1:7" x14ac:dyDescent="0.3">
      <c r="A275" s="41">
        <v>45100</v>
      </c>
      <c r="B275" s="22" t="s">
        <v>135</v>
      </c>
      <c r="C275" s="17">
        <v>3345</v>
      </c>
      <c r="D275" s="17" t="s">
        <v>66</v>
      </c>
      <c r="E275" s="24" t="s">
        <v>226</v>
      </c>
      <c r="F275" s="44"/>
      <c r="G275" s="51">
        <v>196</v>
      </c>
    </row>
    <row r="276" spans="1:7" x14ac:dyDescent="0.3">
      <c r="A276" s="43">
        <v>45103</v>
      </c>
      <c r="B276" s="22" t="s">
        <v>103</v>
      </c>
      <c r="C276" s="18" t="s">
        <v>377</v>
      </c>
      <c r="D276" s="18" t="s">
        <v>62</v>
      </c>
      <c r="E276" s="24" t="s">
        <v>204</v>
      </c>
      <c r="F276" s="110">
        <v>177851.88</v>
      </c>
      <c r="G276" s="110"/>
    </row>
    <row r="277" spans="1:7" x14ac:dyDescent="0.3">
      <c r="A277" s="41">
        <v>45103</v>
      </c>
      <c r="B277" s="21" t="s">
        <v>169</v>
      </c>
      <c r="C277" s="36">
        <v>48008270</v>
      </c>
      <c r="D277" s="17" t="s">
        <v>88</v>
      </c>
      <c r="E277" s="30" t="s">
        <v>1835</v>
      </c>
      <c r="F277" s="44"/>
      <c r="G277" s="51">
        <v>1500</v>
      </c>
    </row>
    <row r="278" spans="1:7" x14ac:dyDescent="0.3">
      <c r="A278" s="43">
        <v>45103</v>
      </c>
      <c r="B278" s="22" t="s">
        <v>110</v>
      </c>
      <c r="C278" s="36">
        <v>434213</v>
      </c>
      <c r="D278" s="17" t="s">
        <v>83</v>
      </c>
      <c r="E278" s="24" t="s">
        <v>216</v>
      </c>
      <c r="F278" s="44"/>
      <c r="G278" s="51">
        <v>185.6</v>
      </c>
    </row>
    <row r="279" spans="1:7" x14ac:dyDescent="0.3">
      <c r="A279" s="41">
        <v>45103</v>
      </c>
      <c r="B279" s="21" t="s">
        <v>118</v>
      </c>
      <c r="C279" s="36">
        <v>1401</v>
      </c>
      <c r="D279" s="17" t="s">
        <v>75</v>
      </c>
      <c r="E279" s="30" t="s">
        <v>1775</v>
      </c>
      <c r="F279" s="112"/>
      <c r="G279" s="51">
        <v>5958.7</v>
      </c>
    </row>
    <row r="280" spans="1:7" x14ac:dyDescent="0.3">
      <c r="A280" s="43">
        <v>45103</v>
      </c>
      <c r="B280" s="26" t="s">
        <v>195</v>
      </c>
      <c r="C280" s="17">
        <v>561</v>
      </c>
      <c r="D280" s="18" t="s">
        <v>66</v>
      </c>
      <c r="E280" s="24" t="s">
        <v>226</v>
      </c>
      <c r="F280" s="44"/>
      <c r="G280" s="51">
        <v>12180</v>
      </c>
    </row>
    <row r="281" spans="1:7" x14ac:dyDescent="0.3">
      <c r="A281" s="43">
        <v>45103</v>
      </c>
      <c r="B281" s="21" t="s">
        <v>426</v>
      </c>
      <c r="C281" s="35" t="s">
        <v>1836</v>
      </c>
      <c r="D281" s="17" t="s">
        <v>66</v>
      </c>
      <c r="E281" s="24" t="s">
        <v>365</v>
      </c>
      <c r="F281" s="44"/>
      <c r="G281" s="51">
        <v>263</v>
      </c>
    </row>
    <row r="282" spans="1:7" x14ac:dyDescent="0.3">
      <c r="A282" s="43">
        <v>45103</v>
      </c>
      <c r="B282" s="26" t="s">
        <v>195</v>
      </c>
      <c r="C282" s="17">
        <v>560</v>
      </c>
      <c r="D282" s="18" t="s">
        <v>66</v>
      </c>
      <c r="E282" s="24" t="s">
        <v>226</v>
      </c>
      <c r="F282" s="44"/>
      <c r="G282" s="51">
        <v>14985</v>
      </c>
    </row>
    <row r="283" spans="1:7" x14ac:dyDescent="0.3">
      <c r="A283" s="43">
        <v>45103</v>
      </c>
      <c r="B283" s="26" t="s">
        <v>195</v>
      </c>
      <c r="C283" s="17">
        <v>545</v>
      </c>
      <c r="D283" s="18" t="s">
        <v>66</v>
      </c>
      <c r="E283" s="24" t="s">
        <v>1632</v>
      </c>
      <c r="F283" s="44"/>
      <c r="G283" s="51">
        <v>12180</v>
      </c>
    </row>
    <row r="284" spans="1:7" x14ac:dyDescent="0.3">
      <c r="A284" s="43">
        <v>45103</v>
      </c>
      <c r="B284" s="26" t="s">
        <v>195</v>
      </c>
      <c r="C284" s="17">
        <v>544</v>
      </c>
      <c r="D284" s="18" t="s">
        <v>66</v>
      </c>
      <c r="E284" s="24" t="s">
        <v>1632</v>
      </c>
      <c r="F284" s="44"/>
      <c r="G284" s="51">
        <v>12180</v>
      </c>
    </row>
    <row r="285" spans="1:7" x14ac:dyDescent="0.3">
      <c r="A285" s="43">
        <v>45103</v>
      </c>
      <c r="B285" s="26" t="s">
        <v>195</v>
      </c>
      <c r="C285" s="17">
        <v>557</v>
      </c>
      <c r="D285" s="18" t="s">
        <v>66</v>
      </c>
      <c r="E285" s="24" t="s">
        <v>226</v>
      </c>
      <c r="F285" s="44"/>
      <c r="G285" s="51">
        <v>7870</v>
      </c>
    </row>
    <row r="286" spans="1:7" x14ac:dyDescent="0.3">
      <c r="A286" s="43">
        <v>45103</v>
      </c>
      <c r="B286" s="26" t="s">
        <v>195</v>
      </c>
      <c r="C286" s="17">
        <v>538</v>
      </c>
      <c r="D286" s="18" t="s">
        <v>66</v>
      </c>
      <c r="E286" s="24" t="s">
        <v>1632</v>
      </c>
      <c r="F286" s="44"/>
      <c r="G286" s="51">
        <v>12936</v>
      </c>
    </row>
    <row r="287" spans="1:7" x14ac:dyDescent="0.3">
      <c r="A287" s="41">
        <v>45103</v>
      </c>
      <c r="B287" s="21" t="s">
        <v>196</v>
      </c>
      <c r="C287" s="35" t="s">
        <v>1837</v>
      </c>
      <c r="D287" s="17" t="s">
        <v>66</v>
      </c>
      <c r="E287" s="24" t="s">
        <v>226</v>
      </c>
      <c r="F287" s="44"/>
      <c r="G287" s="114">
        <v>40402.26</v>
      </c>
    </row>
    <row r="288" spans="1:7" x14ac:dyDescent="0.3">
      <c r="A288" s="41">
        <v>45103</v>
      </c>
      <c r="B288" s="21" t="s">
        <v>196</v>
      </c>
      <c r="C288" s="35" t="s">
        <v>1838</v>
      </c>
      <c r="D288" s="17" t="s">
        <v>66</v>
      </c>
      <c r="E288" s="24" t="s">
        <v>226</v>
      </c>
      <c r="F288" s="44"/>
      <c r="G288" s="114">
        <v>641.5</v>
      </c>
    </row>
    <row r="289" spans="1:7" x14ac:dyDescent="0.3">
      <c r="A289" s="41">
        <v>45103</v>
      </c>
      <c r="B289" s="21" t="s">
        <v>196</v>
      </c>
      <c r="C289" s="35" t="s">
        <v>1839</v>
      </c>
      <c r="D289" s="17" t="s">
        <v>66</v>
      </c>
      <c r="E289" s="24" t="s">
        <v>226</v>
      </c>
      <c r="F289" s="44"/>
      <c r="G289" s="114">
        <v>920</v>
      </c>
    </row>
    <row r="290" spans="1:7" x14ac:dyDescent="0.3">
      <c r="A290" s="41">
        <v>45103</v>
      </c>
      <c r="B290" s="21" t="s">
        <v>196</v>
      </c>
      <c r="C290" s="35" t="s">
        <v>1840</v>
      </c>
      <c r="D290" s="17" t="s">
        <v>66</v>
      </c>
      <c r="E290" s="24" t="s">
        <v>226</v>
      </c>
      <c r="F290" s="44"/>
      <c r="G290" s="114">
        <v>3525.2</v>
      </c>
    </row>
    <row r="291" spans="1:7" x14ac:dyDescent="0.3">
      <c r="A291" s="41">
        <v>45103</v>
      </c>
      <c r="B291" s="21" t="s">
        <v>196</v>
      </c>
      <c r="C291" s="35" t="s">
        <v>1841</v>
      </c>
      <c r="D291" s="17" t="s">
        <v>66</v>
      </c>
      <c r="E291" s="24" t="s">
        <v>226</v>
      </c>
      <c r="F291" s="44"/>
      <c r="G291" s="114">
        <v>998</v>
      </c>
    </row>
    <row r="292" spans="1:7" x14ac:dyDescent="0.3">
      <c r="A292" s="41">
        <v>45103</v>
      </c>
      <c r="B292" s="21" t="s">
        <v>196</v>
      </c>
      <c r="C292" s="35" t="s">
        <v>1842</v>
      </c>
      <c r="D292" s="17" t="s">
        <v>66</v>
      </c>
      <c r="E292" s="24" t="s">
        <v>226</v>
      </c>
      <c r="F292" s="44"/>
      <c r="G292" s="114">
        <v>4578.2</v>
      </c>
    </row>
    <row r="293" spans="1:7" x14ac:dyDescent="0.3">
      <c r="A293" s="41">
        <v>45103</v>
      </c>
      <c r="B293" s="21" t="s">
        <v>196</v>
      </c>
      <c r="C293" s="35" t="s">
        <v>1843</v>
      </c>
      <c r="D293" s="17" t="s">
        <v>66</v>
      </c>
      <c r="E293" s="24" t="s">
        <v>226</v>
      </c>
      <c r="F293" s="44"/>
      <c r="G293" s="114">
        <v>390</v>
      </c>
    </row>
    <row r="294" spans="1:7" x14ac:dyDescent="0.3">
      <c r="A294" s="41">
        <v>45103</v>
      </c>
      <c r="B294" s="21" t="s">
        <v>196</v>
      </c>
      <c r="C294" s="35" t="s">
        <v>1844</v>
      </c>
      <c r="D294" s="17" t="s">
        <v>66</v>
      </c>
      <c r="E294" s="24" t="s">
        <v>226</v>
      </c>
      <c r="F294" s="44"/>
      <c r="G294" s="114">
        <v>724</v>
      </c>
    </row>
    <row r="295" spans="1:7" x14ac:dyDescent="0.3">
      <c r="A295" s="41">
        <v>45103</v>
      </c>
      <c r="B295" s="21" t="s">
        <v>196</v>
      </c>
      <c r="C295" s="35" t="s">
        <v>1845</v>
      </c>
      <c r="D295" s="17" t="s">
        <v>66</v>
      </c>
      <c r="E295" s="24" t="s">
        <v>226</v>
      </c>
      <c r="F295" s="44"/>
      <c r="G295" s="114">
        <v>11662.91</v>
      </c>
    </row>
    <row r="296" spans="1:7" x14ac:dyDescent="0.3">
      <c r="A296" s="41">
        <v>45103</v>
      </c>
      <c r="B296" s="21" t="s">
        <v>196</v>
      </c>
      <c r="C296" s="35" t="s">
        <v>1846</v>
      </c>
      <c r="D296" s="17" t="s">
        <v>66</v>
      </c>
      <c r="E296" s="24" t="s">
        <v>226</v>
      </c>
      <c r="F296" s="44"/>
      <c r="G296" s="114">
        <v>1617.98</v>
      </c>
    </row>
    <row r="297" spans="1:7" x14ac:dyDescent="0.3">
      <c r="A297" s="43">
        <v>45103</v>
      </c>
      <c r="B297" s="22" t="s">
        <v>1266</v>
      </c>
      <c r="C297" s="35" t="s">
        <v>1847</v>
      </c>
      <c r="D297" s="17" t="s">
        <v>82</v>
      </c>
      <c r="E297" s="24" t="s">
        <v>252</v>
      </c>
      <c r="F297" s="44"/>
      <c r="G297" s="51">
        <v>3191.3</v>
      </c>
    </row>
    <row r="298" spans="1:7" x14ac:dyDescent="0.3">
      <c r="A298" s="43">
        <v>45103</v>
      </c>
      <c r="B298" s="22" t="s">
        <v>110</v>
      </c>
      <c r="C298" s="36">
        <v>244361</v>
      </c>
      <c r="D298" s="17" t="s">
        <v>83</v>
      </c>
      <c r="E298" s="24" t="s">
        <v>216</v>
      </c>
      <c r="F298" s="44"/>
      <c r="G298" s="51">
        <v>1554.77</v>
      </c>
    </row>
    <row r="299" spans="1:7" x14ac:dyDescent="0.3">
      <c r="A299" s="43">
        <v>45103</v>
      </c>
      <c r="B299" s="22" t="s">
        <v>136</v>
      </c>
      <c r="C299" s="117" t="s">
        <v>1848</v>
      </c>
      <c r="D299" s="18" t="s">
        <v>66</v>
      </c>
      <c r="E299" s="24" t="s">
        <v>226</v>
      </c>
      <c r="F299" s="44"/>
      <c r="G299" s="51">
        <v>143.4</v>
      </c>
    </row>
    <row r="300" spans="1:7" x14ac:dyDescent="0.3">
      <c r="A300" s="43">
        <v>45103</v>
      </c>
      <c r="B300" s="22" t="s">
        <v>136</v>
      </c>
      <c r="C300" s="36">
        <v>535</v>
      </c>
      <c r="D300" s="18" t="s">
        <v>82</v>
      </c>
      <c r="E300" s="24" t="s">
        <v>252</v>
      </c>
      <c r="F300" s="44"/>
      <c r="G300" s="51">
        <v>4322.5</v>
      </c>
    </row>
    <row r="301" spans="1:7" x14ac:dyDescent="0.3">
      <c r="A301" s="43">
        <v>45103</v>
      </c>
      <c r="B301" s="22" t="s">
        <v>136</v>
      </c>
      <c r="C301" s="36">
        <v>547</v>
      </c>
      <c r="D301" s="18" t="s">
        <v>66</v>
      </c>
      <c r="E301" s="24" t="s">
        <v>226</v>
      </c>
      <c r="F301" s="44"/>
      <c r="G301" s="51">
        <v>4832</v>
      </c>
    </row>
    <row r="302" spans="1:7" x14ac:dyDescent="0.3">
      <c r="A302" s="43">
        <v>45103</v>
      </c>
      <c r="B302" s="22" t="s">
        <v>1536</v>
      </c>
      <c r="C302" s="35" t="s">
        <v>1849</v>
      </c>
      <c r="D302" s="18" t="s">
        <v>66</v>
      </c>
      <c r="E302" s="30" t="s">
        <v>1850</v>
      </c>
      <c r="F302" s="112"/>
      <c r="G302" s="51">
        <v>3212</v>
      </c>
    </row>
    <row r="303" spans="1:7" x14ac:dyDescent="0.3">
      <c r="A303" s="43">
        <v>45103</v>
      </c>
      <c r="B303" s="25" t="s">
        <v>1391</v>
      </c>
      <c r="C303" s="35" t="s">
        <v>1851</v>
      </c>
      <c r="D303" s="20" t="s">
        <v>66</v>
      </c>
      <c r="E303" s="32" t="s">
        <v>226</v>
      </c>
      <c r="F303" s="44"/>
      <c r="G303" s="51">
        <v>1272.9000000000001</v>
      </c>
    </row>
    <row r="304" spans="1:7" x14ac:dyDescent="0.3">
      <c r="A304" s="43">
        <v>45103</v>
      </c>
      <c r="B304" s="25" t="s">
        <v>1391</v>
      </c>
      <c r="C304" s="35" t="s">
        <v>1852</v>
      </c>
      <c r="D304" s="20" t="s">
        <v>66</v>
      </c>
      <c r="E304" s="32" t="s">
        <v>226</v>
      </c>
      <c r="F304" s="44"/>
      <c r="G304" s="51">
        <v>983.1</v>
      </c>
    </row>
    <row r="305" spans="1:7" x14ac:dyDescent="0.3">
      <c r="A305" s="43">
        <v>45103</v>
      </c>
      <c r="B305" s="25" t="s">
        <v>1391</v>
      </c>
      <c r="C305" s="35" t="s">
        <v>1853</v>
      </c>
      <c r="D305" s="20" t="s">
        <v>66</v>
      </c>
      <c r="E305" s="32" t="s">
        <v>1854</v>
      </c>
      <c r="F305" s="44"/>
      <c r="G305" s="51">
        <v>480.2</v>
      </c>
    </row>
    <row r="306" spans="1:7" x14ac:dyDescent="0.3">
      <c r="A306" s="43">
        <v>45103</v>
      </c>
      <c r="B306" s="25" t="s">
        <v>1391</v>
      </c>
      <c r="C306" s="35" t="s">
        <v>1855</v>
      </c>
      <c r="D306" s="20" t="s">
        <v>68</v>
      </c>
      <c r="E306" s="32" t="s">
        <v>251</v>
      </c>
      <c r="F306" s="44"/>
      <c r="G306" s="51">
        <v>1884.44</v>
      </c>
    </row>
    <row r="307" spans="1:7" x14ac:dyDescent="0.3">
      <c r="A307" s="43">
        <v>45103</v>
      </c>
      <c r="B307" s="25" t="s">
        <v>1391</v>
      </c>
      <c r="C307" s="35" t="s">
        <v>1856</v>
      </c>
      <c r="D307" s="20" t="s">
        <v>66</v>
      </c>
      <c r="E307" s="32" t="s">
        <v>365</v>
      </c>
      <c r="F307" s="44"/>
      <c r="G307" s="51">
        <v>163.5</v>
      </c>
    </row>
    <row r="308" spans="1:7" x14ac:dyDescent="0.3">
      <c r="A308" s="42">
        <v>45103</v>
      </c>
      <c r="B308" s="22" t="s">
        <v>1313</v>
      </c>
      <c r="C308" s="35" t="s">
        <v>1857</v>
      </c>
      <c r="D308" s="18" t="s">
        <v>66</v>
      </c>
      <c r="E308" s="24" t="s">
        <v>226</v>
      </c>
      <c r="F308" s="44"/>
      <c r="G308" s="51">
        <v>641.5</v>
      </c>
    </row>
    <row r="309" spans="1:7" x14ac:dyDescent="0.3">
      <c r="A309" s="42">
        <v>45103</v>
      </c>
      <c r="B309" s="22" t="s">
        <v>1313</v>
      </c>
      <c r="C309" s="35" t="s">
        <v>1858</v>
      </c>
      <c r="D309" s="18" t="s">
        <v>66</v>
      </c>
      <c r="E309" s="24" t="s">
        <v>226</v>
      </c>
      <c r="F309" s="44"/>
      <c r="G309" s="51">
        <v>844.5</v>
      </c>
    </row>
    <row r="310" spans="1:7" x14ac:dyDescent="0.3">
      <c r="A310" s="42">
        <v>45103</v>
      </c>
      <c r="B310" s="22" t="s">
        <v>160</v>
      </c>
      <c r="C310" s="35" t="s">
        <v>1859</v>
      </c>
      <c r="D310" s="18" t="s">
        <v>66</v>
      </c>
      <c r="E310" s="24" t="s">
        <v>226</v>
      </c>
      <c r="F310" s="112"/>
      <c r="G310" s="51">
        <v>3400</v>
      </c>
    </row>
    <row r="311" spans="1:7" x14ac:dyDescent="0.3">
      <c r="A311" s="42">
        <v>45103</v>
      </c>
      <c r="B311" s="22" t="s">
        <v>160</v>
      </c>
      <c r="C311" s="35" t="s">
        <v>1860</v>
      </c>
      <c r="D311" s="18" t="s">
        <v>66</v>
      </c>
      <c r="E311" s="24" t="s">
        <v>226</v>
      </c>
      <c r="F311" s="112"/>
      <c r="G311" s="51">
        <v>3400</v>
      </c>
    </row>
    <row r="312" spans="1:7" x14ac:dyDescent="0.3">
      <c r="A312" s="42">
        <v>45103</v>
      </c>
      <c r="B312" s="22" t="s">
        <v>103</v>
      </c>
      <c r="C312" s="18" t="s">
        <v>379</v>
      </c>
      <c r="D312" s="18" t="s">
        <v>65</v>
      </c>
      <c r="E312" s="24" t="s">
        <v>217</v>
      </c>
      <c r="F312" s="44"/>
      <c r="G312" s="46">
        <v>22.3</v>
      </c>
    </row>
    <row r="313" spans="1:7" x14ac:dyDescent="0.3">
      <c r="A313" s="42">
        <v>45103</v>
      </c>
      <c r="B313" s="22" t="s">
        <v>1272</v>
      </c>
      <c r="C313" s="35" t="s">
        <v>1861</v>
      </c>
      <c r="D313" s="17" t="s">
        <v>91</v>
      </c>
      <c r="E313" s="24" t="s">
        <v>354</v>
      </c>
      <c r="F313" s="44"/>
      <c r="G313" s="51">
        <v>441.12</v>
      </c>
    </row>
    <row r="314" spans="1:7" ht="24" x14ac:dyDescent="0.3">
      <c r="A314" s="41">
        <v>45103</v>
      </c>
      <c r="B314" s="109" t="s">
        <v>1862</v>
      </c>
      <c r="C314" s="36"/>
      <c r="D314" s="17" t="s">
        <v>66</v>
      </c>
      <c r="E314" s="30" t="s">
        <v>1863</v>
      </c>
      <c r="F314" s="44"/>
      <c r="G314" s="51">
        <v>1364</v>
      </c>
    </row>
    <row r="315" spans="1:7" x14ac:dyDescent="0.3">
      <c r="A315" s="43">
        <v>45104</v>
      </c>
      <c r="B315" s="22" t="s">
        <v>103</v>
      </c>
      <c r="C315" s="18" t="s">
        <v>377</v>
      </c>
      <c r="D315" s="18" t="s">
        <v>62</v>
      </c>
      <c r="E315" s="24" t="s">
        <v>204</v>
      </c>
      <c r="F315" s="110">
        <v>36109.449999999997</v>
      </c>
      <c r="G315" s="110"/>
    </row>
    <row r="316" spans="1:7" x14ac:dyDescent="0.3">
      <c r="A316" s="43">
        <v>45104</v>
      </c>
      <c r="B316" s="22" t="s">
        <v>103</v>
      </c>
      <c r="C316" s="18" t="s">
        <v>377</v>
      </c>
      <c r="D316" s="18" t="s">
        <v>629</v>
      </c>
      <c r="E316" s="24" t="s">
        <v>1864</v>
      </c>
      <c r="F316" s="110">
        <v>25000</v>
      </c>
      <c r="G316" s="110"/>
    </row>
    <row r="317" spans="1:7" x14ac:dyDescent="0.3">
      <c r="A317" s="41">
        <v>45104</v>
      </c>
      <c r="B317" s="21" t="s">
        <v>168</v>
      </c>
      <c r="C317" s="36">
        <v>4246</v>
      </c>
      <c r="D317" s="17" t="s">
        <v>78</v>
      </c>
      <c r="E317" s="30" t="s">
        <v>1865</v>
      </c>
      <c r="F317" s="44"/>
      <c r="G317" s="49">
        <v>1800</v>
      </c>
    </row>
    <row r="318" spans="1:7" ht="24" x14ac:dyDescent="0.3">
      <c r="A318" s="40">
        <v>45104</v>
      </c>
      <c r="B318" s="22" t="s">
        <v>615</v>
      </c>
      <c r="C318" s="18">
        <v>230072818</v>
      </c>
      <c r="D318" s="18" t="s">
        <v>63</v>
      </c>
      <c r="E318" s="24" t="s">
        <v>1866</v>
      </c>
      <c r="F318" s="112"/>
      <c r="G318" s="49">
        <v>130.53</v>
      </c>
    </row>
    <row r="319" spans="1:7" x14ac:dyDescent="0.3">
      <c r="A319" s="43">
        <v>45104</v>
      </c>
      <c r="B319" s="22" t="s">
        <v>114</v>
      </c>
      <c r="C319" s="17">
        <v>168212</v>
      </c>
      <c r="D319" s="17" t="s">
        <v>66</v>
      </c>
      <c r="E319" s="24" t="s">
        <v>1867</v>
      </c>
      <c r="F319" s="112"/>
      <c r="G319" s="49">
        <v>2190</v>
      </c>
    </row>
    <row r="320" spans="1:7" x14ac:dyDescent="0.3">
      <c r="A320" s="42">
        <v>45104</v>
      </c>
      <c r="B320" s="22" t="s">
        <v>1289</v>
      </c>
      <c r="C320" s="35" t="s">
        <v>1868</v>
      </c>
      <c r="D320" s="17" t="s">
        <v>66</v>
      </c>
      <c r="E320" s="24" t="s">
        <v>226</v>
      </c>
      <c r="F320" s="44"/>
      <c r="G320" s="49">
        <v>574.5</v>
      </c>
    </row>
    <row r="321" spans="1:7" x14ac:dyDescent="0.3">
      <c r="A321" s="43">
        <v>45104</v>
      </c>
      <c r="B321" s="22" t="s">
        <v>1266</v>
      </c>
      <c r="C321" s="35" t="s">
        <v>1869</v>
      </c>
      <c r="D321" s="17" t="s">
        <v>82</v>
      </c>
      <c r="E321" s="24" t="s">
        <v>252</v>
      </c>
      <c r="F321" s="44"/>
      <c r="G321" s="49">
        <v>624.4</v>
      </c>
    </row>
    <row r="322" spans="1:7" x14ac:dyDescent="0.3">
      <c r="A322" s="41">
        <v>45104</v>
      </c>
      <c r="B322" s="21" t="s">
        <v>196</v>
      </c>
      <c r="C322" s="35" t="s">
        <v>1870</v>
      </c>
      <c r="D322" s="17" t="s">
        <v>66</v>
      </c>
      <c r="E322" s="24" t="s">
        <v>226</v>
      </c>
      <c r="F322" s="44"/>
      <c r="G322" s="49">
        <v>29100.1</v>
      </c>
    </row>
    <row r="323" spans="1:7" x14ac:dyDescent="0.3">
      <c r="A323" s="41">
        <v>45104</v>
      </c>
      <c r="B323" s="21" t="s">
        <v>132</v>
      </c>
      <c r="C323" s="36">
        <v>1206</v>
      </c>
      <c r="D323" s="17" t="s">
        <v>78</v>
      </c>
      <c r="E323" s="30" t="s">
        <v>1871</v>
      </c>
      <c r="F323" s="44"/>
      <c r="G323" s="49">
        <v>25000</v>
      </c>
    </row>
    <row r="324" spans="1:7" x14ac:dyDescent="0.3">
      <c r="A324" s="43">
        <v>45104</v>
      </c>
      <c r="B324" s="25" t="s">
        <v>1391</v>
      </c>
      <c r="C324" s="35" t="s">
        <v>1872</v>
      </c>
      <c r="D324" s="20" t="s">
        <v>68</v>
      </c>
      <c r="E324" s="32" t="s">
        <v>251</v>
      </c>
      <c r="F324" s="44"/>
      <c r="G324" s="49">
        <v>1681</v>
      </c>
    </row>
    <row r="325" spans="1:7" x14ac:dyDescent="0.3">
      <c r="A325" s="42">
        <v>45104</v>
      </c>
      <c r="B325" s="22" t="s">
        <v>103</v>
      </c>
      <c r="C325" s="18" t="s">
        <v>379</v>
      </c>
      <c r="D325" s="18" t="s">
        <v>65</v>
      </c>
      <c r="E325" s="24" t="s">
        <v>217</v>
      </c>
      <c r="F325" s="44"/>
      <c r="G325" s="46">
        <v>8.92</v>
      </c>
    </row>
    <row r="326" spans="1:7" x14ac:dyDescent="0.3">
      <c r="A326" s="43">
        <v>45105</v>
      </c>
      <c r="B326" s="22" t="s">
        <v>103</v>
      </c>
      <c r="C326" s="18" t="s">
        <v>377</v>
      </c>
      <c r="D326" s="18" t="s">
        <v>62</v>
      </c>
      <c r="E326" s="24" t="s">
        <v>204</v>
      </c>
      <c r="F326" s="110">
        <v>4355.67</v>
      </c>
      <c r="G326" s="110"/>
    </row>
    <row r="327" spans="1:7" x14ac:dyDescent="0.3">
      <c r="A327" s="43">
        <v>45105</v>
      </c>
      <c r="B327" s="22" t="s">
        <v>103</v>
      </c>
      <c r="C327" s="18" t="s">
        <v>377</v>
      </c>
      <c r="D327" s="18" t="s">
        <v>629</v>
      </c>
      <c r="E327" s="24" t="s">
        <v>1873</v>
      </c>
      <c r="F327" s="110">
        <v>87824.11</v>
      </c>
      <c r="G327" s="110"/>
    </row>
    <row r="328" spans="1:7" x14ac:dyDescent="0.3">
      <c r="A328" s="43">
        <v>45105</v>
      </c>
      <c r="B328" s="22" t="s">
        <v>103</v>
      </c>
      <c r="C328" s="18" t="s">
        <v>377</v>
      </c>
      <c r="D328" s="18" t="s">
        <v>66</v>
      </c>
      <c r="E328" s="24" t="s">
        <v>1874</v>
      </c>
      <c r="F328" s="110">
        <v>1364</v>
      </c>
      <c r="G328" s="110"/>
    </row>
    <row r="329" spans="1:7" x14ac:dyDescent="0.3">
      <c r="A329" s="41">
        <v>45105</v>
      </c>
      <c r="B329" s="23" t="s">
        <v>157</v>
      </c>
      <c r="C329" s="36" t="s">
        <v>903</v>
      </c>
      <c r="D329" s="17" t="s">
        <v>85</v>
      </c>
      <c r="E329" s="34" t="s">
        <v>1522</v>
      </c>
      <c r="F329" s="44"/>
      <c r="G329" s="49">
        <v>14675.78</v>
      </c>
    </row>
    <row r="330" spans="1:7" x14ac:dyDescent="0.3">
      <c r="A330" s="43">
        <v>45105</v>
      </c>
      <c r="B330" s="22" t="s">
        <v>110</v>
      </c>
      <c r="C330" s="36">
        <v>434673</v>
      </c>
      <c r="D330" s="17" t="s">
        <v>83</v>
      </c>
      <c r="E330" s="24" t="s">
        <v>216</v>
      </c>
      <c r="F330" s="44"/>
      <c r="G330" s="49">
        <v>1046.8</v>
      </c>
    </row>
    <row r="331" spans="1:7" x14ac:dyDescent="0.3">
      <c r="A331" s="42">
        <v>45105</v>
      </c>
      <c r="B331" s="22" t="s">
        <v>1272</v>
      </c>
      <c r="C331" s="35" t="s">
        <v>1875</v>
      </c>
      <c r="D331" s="17" t="s">
        <v>66</v>
      </c>
      <c r="E331" s="24" t="s">
        <v>1876</v>
      </c>
      <c r="F331" s="44"/>
      <c r="G331" s="49">
        <v>2379.0500000000002</v>
      </c>
    </row>
    <row r="332" spans="1:7" x14ac:dyDescent="0.3">
      <c r="A332" s="42">
        <v>45105</v>
      </c>
      <c r="B332" s="22" t="s">
        <v>103</v>
      </c>
      <c r="C332" s="18" t="s">
        <v>379</v>
      </c>
      <c r="D332" s="18" t="s">
        <v>65</v>
      </c>
      <c r="E332" s="24" t="s">
        <v>208</v>
      </c>
      <c r="F332" s="44"/>
      <c r="G332" s="46">
        <v>20.329999999999998</v>
      </c>
    </row>
    <row r="333" spans="1:7" x14ac:dyDescent="0.3">
      <c r="A333" s="42">
        <v>45105</v>
      </c>
      <c r="B333" s="22" t="s">
        <v>103</v>
      </c>
      <c r="C333" s="18" t="s">
        <v>379</v>
      </c>
      <c r="D333" s="18" t="s">
        <v>65</v>
      </c>
      <c r="E333" s="24" t="s">
        <v>422</v>
      </c>
      <c r="F333" s="44"/>
      <c r="G333" s="46">
        <v>5</v>
      </c>
    </row>
    <row r="334" spans="1:7" x14ac:dyDescent="0.3">
      <c r="A334" s="41">
        <v>45105</v>
      </c>
      <c r="B334" s="23" t="s">
        <v>157</v>
      </c>
      <c r="C334" s="36" t="s">
        <v>903</v>
      </c>
      <c r="D334" s="17" t="s">
        <v>85</v>
      </c>
      <c r="E334" s="34" t="s">
        <v>1522</v>
      </c>
      <c r="F334" s="44"/>
      <c r="G334" s="49">
        <v>73148.320000000007</v>
      </c>
    </row>
    <row r="335" spans="1:7" x14ac:dyDescent="0.3">
      <c r="A335" s="43">
        <v>45105</v>
      </c>
      <c r="B335" s="22" t="s">
        <v>136</v>
      </c>
      <c r="C335" s="35" t="s">
        <v>1877</v>
      </c>
      <c r="D335" s="18" t="s">
        <v>82</v>
      </c>
      <c r="E335" s="24" t="s">
        <v>252</v>
      </c>
      <c r="F335" s="44"/>
      <c r="G335" s="49">
        <v>2268.5</v>
      </c>
    </row>
    <row r="336" spans="1:7" x14ac:dyDescent="0.3">
      <c r="A336" s="43">
        <v>45106</v>
      </c>
      <c r="B336" s="22" t="s">
        <v>103</v>
      </c>
      <c r="C336" s="18" t="s">
        <v>377</v>
      </c>
      <c r="D336" s="18" t="s">
        <v>62</v>
      </c>
      <c r="E336" s="24" t="s">
        <v>204</v>
      </c>
      <c r="F336" s="110">
        <v>1655.73</v>
      </c>
      <c r="G336" s="110"/>
    </row>
    <row r="337" spans="1:7" x14ac:dyDescent="0.3">
      <c r="A337" s="41">
        <v>45106</v>
      </c>
      <c r="B337" s="21" t="s">
        <v>196</v>
      </c>
      <c r="C337" s="35" t="s">
        <v>1878</v>
      </c>
      <c r="D337" s="17" t="s">
        <v>66</v>
      </c>
      <c r="E337" s="24" t="s">
        <v>226</v>
      </c>
      <c r="F337" s="44"/>
      <c r="G337" s="51">
        <v>1653.5</v>
      </c>
    </row>
    <row r="338" spans="1:7" x14ac:dyDescent="0.3">
      <c r="A338" s="42">
        <v>45106</v>
      </c>
      <c r="B338" s="22" t="s">
        <v>103</v>
      </c>
      <c r="C338" s="18" t="s">
        <v>379</v>
      </c>
      <c r="D338" s="18" t="s">
        <v>65</v>
      </c>
      <c r="E338" s="24" t="s">
        <v>217</v>
      </c>
      <c r="F338" s="44"/>
      <c r="G338" s="46">
        <v>2.23</v>
      </c>
    </row>
    <row r="339" spans="1:7" x14ac:dyDescent="0.3">
      <c r="A339" s="43">
        <v>45107</v>
      </c>
      <c r="B339" s="22" t="s">
        <v>103</v>
      </c>
      <c r="C339" s="18" t="s">
        <v>377</v>
      </c>
      <c r="D339" s="18" t="s">
        <v>65</v>
      </c>
      <c r="E339" s="24" t="s">
        <v>1879</v>
      </c>
      <c r="F339" s="110">
        <v>1.07</v>
      </c>
      <c r="G339" s="110"/>
    </row>
    <row r="340" spans="1:7" x14ac:dyDescent="0.3">
      <c r="A340" s="43">
        <v>45107</v>
      </c>
      <c r="B340" s="22" t="s">
        <v>103</v>
      </c>
      <c r="C340" s="18" t="s">
        <v>377</v>
      </c>
      <c r="D340" s="18" t="s">
        <v>65</v>
      </c>
      <c r="E340" s="24" t="s">
        <v>1879</v>
      </c>
      <c r="F340" s="110">
        <f>2.23*54</f>
        <v>120.42</v>
      </c>
      <c r="G340" s="110"/>
    </row>
    <row r="341" spans="1:7" x14ac:dyDescent="0.3">
      <c r="A341" s="43">
        <v>45107</v>
      </c>
      <c r="B341" s="22" t="s">
        <v>103</v>
      </c>
      <c r="C341" s="18" t="s">
        <v>377</v>
      </c>
      <c r="D341" s="18" t="s">
        <v>65</v>
      </c>
      <c r="E341" s="24" t="s">
        <v>1879</v>
      </c>
      <c r="F341" s="110">
        <f>2.5*2</f>
        <v>5</v>
      </c>
      <c r="G341" s="110"/>
    </row>
    <row r="342" spans="1:7" x14ac:dyDescent="0.3">
      <c r="A342" s="43">
        <v>45107</v>
      </c>
      <c r="B342" s="22" t="s">
        <v>103</v>
      </c>
      <c r="C342" s="18" t="s">
        <v>377</v>
      </c>
      <c r="D342" s="18" t="s">
        <v>65</v>
      </c>
      <c r="E342" s="24" t="s">
        <v>1879</v>
      </c>
      <c r="F342" s="110">
        <v>3.21</v>
      </c>
      <c r="G342" s="110"/>
    </row>
    <row r="343" spans="1:7" x14ac:dyDescent="0.3">
      <c r="A343" s="43">
        <v>45107</v>
      </c>
      <c r="B343" s="22" t="s">
        <v>103</v>
      </c>
      <c r="C343" s="18" t="s">
        <v>377</v>
      </c>
      <c r="D343" s="18" t="s">
        <v>65</v>
      </c>
      <c r="E343" s="24" t="s">
        <v>1879</v>
      </c>
      <c r="F343" s="110">
        <v>4.28</v>
      </c>
      <c r="G343" s="110"/>
    </row>
    <row r="344" spans="1:7" x14ac:dyDescent="0.3">
      <c r="A344" s="43">
        <v>45107</v>
      </c>
      <c r="B344" s="22" t="s">
        <v>103</v>
      </c>
      <c r="C344" s="18" t="s">
        <v>377</v>
      </c>
      <c r="D344" s="18" t="s">
        <v>65</v>
      </c>
      <c r="E344" s="24" t="s">
        <v>1879</v>
      </c>
      <c r="F344" s="110">
        <v>20.329999999999998</v>
      </c>
      <c r="G344" s="110"/>
    </row>
    <row r="345" spans="1:7" x14ac:dyDescent="0.3">
      <c r="A345" s="43">
        <v>45107</v>
      </c>
      <c r="B345" s="22" t="s">
        <v>103</v>
      </c>
      <c r="C345" s="18" t="s">
        <v>377</v>
      </c>
      <c r="D345" s="18" t="s">
        <v>65</v>
      </c>
      <c r="E345" s="24" t="s">
        <v>1879</v>
      </c>
      <c r="F345" s="110">
        <v>126.5</v>
      </c>
      <c r="G345" s="110"/>
    </row>
    <row r="346" spans="1:7" x14ac:dyDescent="0.3">
      <c r="A346" s="43">
        <v>45107</v>
      </c>
      <c r="B346" s="22" t="s">
        <v>103</v>
      </c>
      <c r="C346" s="18" t="s">
        <v>377</v>
      </c>
      <c r="D346" s="18" t="s">
        <v>65</v>
      </c>
      <c r="E346" s="24" t="s">
        <v>1879</v>
      </c>
      <c r="F346" s="110">
        <v>410.88</v>
      </c>
      <c r="G346" s="110"/>
    </row>
    <row r="347" spans="1:7" x14ac:dyDescent="0.3">
      <c r="A347" s="43">
        <v>45107</v>
      </c>
      <c r="B347" s="22" t="s">
        <v>103</v>
      </c>
      <c r="C347" s="18" t="s">
        <v>377</v>
      </c>
      <c r="D347" s="18" t="s">
        <v>629</v>
      </c>
      <c r="E347" s="24" t="s">
        <v>1873</v>
      </c>
      <c r="F347" s="63">
        <v>52607.48</v>
      </c>
      <c r="G347" s="110"/>
    </row>
    <row r="348" spans="1:7" x14ac:dyDescent="0.3">
      <c r="A348" s="43">
        <v>45107</v>
      </c>
      <c r="B348" s="22" t="s">
        <v>103</v>
      </c>
      <c r="C348" s="18" t="s">
        <v>377</v>
      </c>
      <c r="D348" s="18" t="s">
        <v>629</v>
      </c>
      <c r="E348" s="24" t="s">
        <v>1880</v>
      </c>
      <c r="F348" s="63">
        <v>18351.46</v>
      </c>
      <c r="G348" s="110"/>
    </row>
    <row r="349" spans="1:7" x14ac:dyDescent="0.3">
      <c r="A349" s="43">
        <v>45107</v>
      </c>
      <c r="B349" s="22" t="s">
        <v>103</v>
      </c>
      <c r="C349" s="18" t="s">
        <v>377</v>
      </c>
      <c r="D349" s="18" t="s">
        <v>629</v>
      </c>
      <c r="E349" s="24" t="s">
        <v>1881</v>
      </c>
      <c r="F349" s="63">
        <v>16382.66</v>
      </c>
      <c r="G349" s="110"/>
    </row>
    <row r="350" spans="1:7" ht="24" x14ac:dyDescent="0.3">
      <c r="A350" s="43">
        <v>45107</v>
      </c>
      <c r="B350" s="22" t="s">
        <v>103</v>
      </c>
      <c r="C350" s="18" t="s">
        <v>377</v>
      </c>
      <c r="D350" s="18" t="s">
        <v>629</v>
      </c>
      <c r="E350" s="24" t="s">
        <v>1882</v>
      </c>
      <c r="F350" s="63">
        <v>38156.47</v>
      </c>
      <c r="G350" s="110"/>
    </row>
    <row r="351" spans="1:7" x14ac:dyDescent="0.3">
      <c r="A351" s="43">
        <v>45107</v>
      </c>
      <c r="B351" s="22" t="s">
        <v>103</v>
      </c>
      <c r="C351" s="18" t="s">
        <v>377</v>
      </c>
      <c r="D351" s="18" t="s">
        <v>629</v>
      </c>
      <c r="E351" s="24" t="s">
        <v>219</v>
      </c>
      <c r="F351" s="63">
        <v>245487.99</v>
      </c>
      <c r="G351" s="110"/>
    </row>
    <row r="352" spans="1:7" x14ac:dyDescent="0.3">
      <c r="A352" s="42">
        <v>45107</v>
      </c>
      <c r="B352" s="22" t="s">
        <v>103</v>
      </c>
      <c r="C352" s="18" t="s">
        <v>377</v>
      </c>
      <c r="D352" s="18" t="s">
        <v>1144</v>
      </c>
      <c r="E352" s="24" t="s">
        <v>285</v>
      </c>
      <c r="F352" s="44"/>
      <c r="G352" s="46">
        <v>677.6</v>
      </c>
    </row>
    <row r="353" spans="1:7" x14ac:dyDescent="0.3">
      <c r="A353" s="41">
        <v>45107</v>
      </c>
      <c r="B353" s="23" t="s">
        <v>157</v>
      </c>
      <c r="C353" s="36" t="s">
        <v>903</v>
      </c>
      <c r="D353" s="17" t="s">
        <v>85</v>
      </c>
      <c r="E353" s="34" t="s">
        <v>1522</v>
      </c>
      <c r="F353" s="44"/>
      <c r="G353" s="51">
        <v>2335.4299999999998</v>
      </c>
    </row>
    <row r="354" spans="1:7" x14ac:dyDescent="0.3">
      <c r="A354" s="43">
        <v>45107</v>
      </c>
      <c r="B354" s="22" t="s">
        <v>110</v>
      </c>
      <c r="C354" s="36">
        <v>439946</v>
      </c>
      <c r="D354" s="17" t="s">
        <v>83</v>
      </c>
      <c r="E354" s="24" t="s">
        <v>216</v>
      </c>
      <c r="F354" s="44"/>
      <c r="G354" s="51">
        <v>37.119999999999997</v>
      </c>
    </row>
    <row r="355" spans="1:7" x14ac:dyDescent="0.3">
      <c r="A355" s="41">
        <v>45107</v>
      </c>
      <c r="B355" s="23" t="s">
        <v>618</v>
      </c>
      <c r="C355" s="36">
        <v>76213</v>
      </c>
      <c r="D355" s="17" t="s">
        <v>78</v>
      </c>
      <c r="E355" s="30" t="s">
        <v>1883</v>
      </c>
      <c r="F355" s="44"/>
      <c r="G355" s="51">
        <v>1288</v>
      </c>
    </row>
    <row r="356" spans="1:7" x14ac:dyDescent="0.3">
      <c r="A356" s="42">
        <v>45107</v>
      </c>
      <c r="B356" s="22" t="s">
        <v>1272</v>
      </c>
      <c r="C356" s="35" t="s">
        <v>1884</v>
      </c>
      <c r="D356" s="17" t="s">
        <v>66</v>
      </c>
      <c r="E356" s="24" t="s">
        <v>1885</v>
      </c>
      <c r="F356" s="44"/>
      <c r="G356" s="51">
        <v>466.16</v>
      </c>
    </row>
    <row r="357" spans="1:7" x14ac:dyDescent="0.3">
      <c r="A357" s="43">
        <v>45107</v>
      </c>
      <c r="B357" s="22" t="s">
        <v>1536</v>
      </c>
      <c r="C357" s="35" t="s">
        <v>1886</v>
      </c>
      <c r="D357" s="18" t="s">
        <v>66</v>
      </c>
      <c r="E357" s="30" t="s">
        <v>226</v>
      </c>
      <c r="F357" s="112"/>
      <c r="G357" s="51">
        <v>960</v>
      </c>
    </row>
    <row r="358" spans="1:7" x14ac:dyDescent="0.3">
      <c r="A358" s="40">
        <v>45107</v>
      </c>
      <c r="B358" s="21" t="s">
        <v>201</v>
      </c>
      <c r="C358" s="36" t="s">
        <v>390</v>
      </c>
      <c r="D358" s="17" t="s">
        <v>93</v>
      </c>
      <c r="E358" s="30" t="s">
        <v>1887</v>
      </c>
      <c r="F358" s="44"/>
      <c r="G358" s="51">
        <v>32489.1</v>
      </c>
    </row>
    <row r="359" spans="1:7" x14ac:dyDescent="0.3">
      <c r="A359" s="43">
        <v>45107</v>
      </c>
      <c r="B359" s="21" t="s">
        <v>473</v>
      </c>
      <c r="C359" s="17" t="s">
        <v>579</v>
      </c>
      <c r="D359" s="18" t="s">
        <v>1121</v>
      </c>
      <c r="E359" s="30" t="s">
        <v>1888</v>
      </c>
      <c r="F359" s="112"/>
      <c r="G359" s="51">
        <v>18351.46</v>
      </c>
    </row>
    <row r="360" spans="1:7" ht="24" x14ac:dyDescent="0.3">
      <c r="A360" s="41">
        <v>45107</v>
      </c>
      <c r="B360" s="21" t="s">
        <v>182</v>
      </c>
      <c r="C360" s="36" t="s">
        <v>1889</v>
      </c>
      <c r="D360" s="17" t="s">
        <v>93</v>
      </c>
      <c r="E360" s="30" t="s">
        <v>1890</v>
      </c>
      <c r="F360" s="44"/>
      <c r="G360" s="51">
        <v>106712.69</v>
      </c>
    </row>
    <row r="361" spans="1:7" ht="24" x14ac:dyDescent="0.3">
      <c r="A361" s="40">
        <v>45107</v>
      </c>
      <c r="B361" s="21" t="s">
        <v>201</v>
      </c>
      <c r="C361" s="36">
        <v>78763354</v>
      </c>
      <c r="D361" s="17" t="s">
        <v>93</v>
      </c>
      <c r="E361" s="30" t="s">
        <v>1891</v>
      </c>
      <c r="F361" s="44"/>
      <c r="G361" s="51">
        <v>48862.869999999995</v>
      </c>
    </row>
    <row r="362" spans="1:7" x14ac:dyDescent="0.3">
      <c r="A362" s="41">
        <v>45107</v>
      </c>
      <c r="B362" s="21" t="s">
        <v>182</v>
      </c>
      <c r="C362" s="17">
        <v>65707555</v>
      </c>
      <c r="D362" s="17" t="s">
        <v>102</v>
      </c>
      <c r="E362" s="30" t="s">
        <v>1892</v>
      </c>
      <c r="F362" s="44"/>
      <c r="G362" s="51">
        <v>42662.14</v>
      </c>
    </row>
    <row r="363" spans="1:7" x14ac:dyDescent="0.3">
      <c r="A363" s="40">
        <v>45107</v>
      </c>
      <c r="B363" s="21" t="s">
        <v>182</v>
      </c>
      <c r="C363" s="36" t="s">
        <v>1893</v>
      </c>
      <c r="D363" s="17" t="s">
        <v>102</v>
      </c>
      <c r="E363" s="30" t="s">
        <v>1410</v>
      </c>
      <c r="F363" s="44"/>
      <c r="G363" s="51">
        <v>1389.9</v>
      </c>
    </row>
    <row r="364" spans="1:7" ht="24" x14ac:dyDescent="0.3">
      <c r="A364" s="40">
        <v>45107</v>
      </c>
      <c r="B364" s="21" t="s">
        <v>182</v>
      </c>
      <c r="C364" s="17" t="s">
        <v>1894</v>
      </c>
      <c r="D364" s="17" t="s">
        <v>93</v>
      </c>
      <c r="E364" s="30" t="s">
        <v>1411</v>
      </c>
      <c r="F364" s="44"/>
      <c r="G364" s="51">
        <v>36766.57</v>
      </c>
    </row>
    <row r="365" spans="1:7" x14ac:dyDescent="0.3">
      <c r="A365" s="42">
        <v>45107</v>
      </c>
      <c r="B365" s="22" t="s">
        <v>103</v>
      </c>
      <c r="C365" s="18" t="s">
        <v>379</v>
      </c>
      <c r="D365" s="18" t="s">
        <v>65</v>
      </c>
      <c r="E365" s="24" t="s">
        <v>208</v>
      </c>
      <c r="F365" s="44"/>
      <c r="G365" s="46">
        <v>9.6300000000000008</v>
      </c>
    </row>
    <row r="366" spans="1:7" x14ac:dyDescent="0.3">
      <c r="A366" s="41">
        <v>45107</v>
      </c>
      <c r="B366" s="23" t="s">
        <v>157</v>
      </c>
      <c r="C366" s="36" t="s">
        <v>903</v>
      </c>
      <c r="D366" s="17" t="s">
        <v>85</v>
      </c>
      <c r="E366" s="34" t="s">
        <v>1522</v>
      </c>
      <c r="F366" s="44"/>
      <c r="G366" s="51">
        <v>50272.05</v>
      </c>
    </row>
    <row r="367" spans="1:7" x14ac:dyDescent="0.3">
      <c r="A367" s="43">
        <v>45107</v>
      </c>
      <c r="B367" s="26" t="s">
        <v>1895</v>
      </c>
      <c r="C367" s="17" t="s">
        <v>381</v>
      </c>
      <c r="D367" s="17" t="s">
        <v>76</v>
      </c>
      <c r="E367" s="24" t="s">
        <v>431</v>
      </c>
      <c r="F367" s="112"/>
      <c r="G367" s="51">
        <v>25512.57</v>
      </c>
    </row>
    <row r="368" spans="1:7" x14ac:dyDescent="0.3">
      <c r="A368" s="43">
        <v>45107</v>
      </c>
      <c r="B368" s="22" t="s">
        <v>1896</v>
      </c>
      <c r="C368" s="35" t="s">
        <v>1897</v>
      </c>
      <c r="D368" s="18" t="s">
        <v>82</v>
      </c>
      <c r="E368" s="24" t="s">
        <v>252</v>
      </c>
      <c r="F368" s="44"/>
      <c r="G368" s="46">
        <v>2880</v>
      </c>
    </row>
    <row r="369" spans="1:7" x14ac:dyDescent="0.3">
      <c r="A369" s="42">
        <v>45107</v>
      </c>
      <c r="B369" s="22" t="s">
        <v>103</v>
      </c>
      <c r="C369" s="18" t="s">
        <v>379</v>
      </c>
      <c r="D369" s="18" t="s">
        <v>65</v>
      </c>
      <c r="E369" s="24" t="s">
        <v>217</v>
      </c>
      <c r="F369" s="44"/>
      <c r="G369" s="46">
        <v>4.46</v>
      </c>
    </row>
    <row r="370" spans="1:7" x14ac:dyDescent="0.3">
      <c r="A370" s="67"/>
      <c r="B370" s="68"/>
      <c r="C370" s="67"/>
      <c r="D370" s="67"/>
      <c r="E370" s="97" t="s">
        <v>0</v>
      </c>
      <c r="F370" s="118">
        <f>SUM(F3:F369)</f>
        <v>13679155.140000002</v>
      </c>
      <c r="G370" s="118">
        <f>SUM(G4:G369)</f>
        <v>13679155.140000001</v>
      </c>
    </row>
  </sheetData>
  <sheetProtection algorithmName="SHA-512" hashValue="RSKLJsrdITIgTrLxhNYjBSyXdPjEIhNW7utVOeqv4VkmTXnUHmx0Apco4H0dI0HFlnao7XOEYg2FZvrIzxAZJA==" saltValue="OKFejornhM7j9pFl9spguQ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F2" name="Intervalo1_14_18_1_1_2"/>
    <protectedRange algorithmName="SHA-512" hashValue="SOYoXHnsd8H3JMwtnN8n0SDMvJLW8NUH3c7N9U/C2WTm7adtKrHc9Rw5AhcK1dwRMld7kJZ5o3zpwjKqrnC6rw==" saltValue="9sV1nF7wJ5XLhLyfByHakQ==" spinCount="100000" sqref="A2" name="Intervalo1_9_12_1_2"/>
  </protectedRanges>
  <autoFilter ref="A2:G370" xr:uid="{0C4946F3-8C4C-4335-A0C0-76687E65D706}"/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3A10E-A62E-4BFB-9F5D-F91953DA48F1}">
  <sheetPr>
    <tabColor rgb="FF008B82"/>
  </sheetPr>
  <dimension ref="A1:G362"/>
  <sheetViews>
    <sheetView workbookViewId="0">
      <selection activeCell="E16" sqref="E16"/>
    </sheetView>
  </sheetViews>
  <sheetFormatPr defaultColWidth="8" defaultRowHeight="14.4" x14ac:dyDescent="0.3"/>
  <cols>
    <col min="1" max="1" width="7.6640625" bestFit="1" customWidth="1"/>
    <col min="2" max="2" width="32.33203125" customWidth="1"/>
    <col min="3" max="3" width="19.33203125" bestFit="1" customWidth="1"/>
    <col min="4" max="4" width="7.44140625" bestFit="1" customWidth="1"/>
    <col min="5" max="5" width="95.5546875" customWidth="1"/>
    <col min="6" max="7" width="12" bestFit="1" customWidth="1"/>
  </cols>
  <sheetData>
    <row r="1" spans="1:7" ht="48" customHeight="1" x14ac:dyDescent="0.3">
      <c r="A1" s="152" t="s">
        <v>18</v>
      </c>
      <c r="B1" s="152"/>
      <c r="C1" s="152"/>
      <c r="D1" s="152"/>
      <c r="E1" s="152"/>
      <c r="F1" s="152"/>
      <c r="G1" s="152"/>
    </row>
    <row r="2" spans="1:7" x14ac:dyDescent="0.3">
      <c r="A2" s="5" t="s">
        <v>6</v>
      </c>
      <c r="B2" s="6" t="s">
        <v>418</v>
      </c>
      <c r="C2" s="7" t="s">
        <v>417</v>
      </c>
      <c r="D2" s="8" t="s">
        <v>2</v>
      </c>
      <c r="E2" s="9" t="s">
        <v>10</v>
      </c>
      <c r="F2" s="10" t="s">
        <v>7</v>
      </c>
      <c r="G2" s="6" t="s">
        <v>8</v>
      </c>
    </row>
    <row r="3" spans="1:7" ht="24" x14ac:dyDescent="0.3">
      <c r="A3" s="40">
        <v>45110</v>
      </c>
      <c r="B3" s="21" t="s">
        <v>103</v>
      </c>
      <c r="C3" s="17" t="s">
        <v>377</v>
      </c>
      <c r="D3" s="17" t="s">
        <v>629</v>
      </c>
      <c r="E3" s="30" t="s">
        <v>1412</v>
      </c>
      <c r="F3" s="47">
        <v>19148</v>
      </c>
      <c r="G3" s="102"/>
    </row>
    <row r="4" spans="1:7" ht="24" x14ac:dyDescent="0.3">
      <c r="A4" s="40">
        <v>45110</v>
      </c>
      <c r="B4" s="21" t="s">
        <v>103</v>
      </c>
      <c r="C4" s="17" t="s">
        <v>377</v>
      </c>
      <c r="D4" s="17" t="s">
        <v>629</v>
      </c>
      <c r="E4" s="30" t="s">
        <v>1413</v>
      </c>
      <c r="F4" s="47">
        <v>26278.06</v>
      </c>
      <c r="G4" s="102"/>
    </row>
    <row r="5" spans="1:7" x14ac:dyDescent="0.3">
      <c r="A5" s="40">
        <v>45110</v>
      </c>
      <c r="B5" s="21" t="s">
        <v>103</v>
      </c>
      <c r="C5" s="17" t="s">
        <v>377</v>
      </c>
      <c r="D5" s="17" t="s">
        <v>62</v>
      </c>
      <c r="E5" s="30" t="s">
        <v>359</v>
      </c>
      <c r="F5" s="47">
        <v>10</v>
      </c>
      <c r="G5" s="102"/>
    </row>
    <row r="6" spans="1:7" x14ac:dyDescent="0.3">
      <c r="A6" s="43">
        <v>45110</v>
      </c>
      <c r="B6" s="22" t="s">
        <v>114</v>
      </c>
      <c r="C6" s="17">
        <v>169953</v>
      </c>
      <c r="D6" s="17" t="s">
        <v>66</v>
      </c>
      <c r="E6" s="24" t="s">
        <v>226</v>
      </c>
      <c r="F6" s="49"/>
      <c r="G6" s="49">
        <v>3423.75</v>
      </c>
    </row>
    <row r="7" spans="1:7" x14ac:dyDescent="0.3">
      <c r="A7" s="42">
        <v>45110</v>
      </c>
      <c r="B7" s="21" t="s">
        <v>1119</v>
      </c>
      <c r="C7" s="17">
        <v>3716</v>
      </c>
      <c r="D7" s="18" t="s">
        <v>66</v>
      </c>
      <c r="E7" s="30" t="s">
        <v>226</v>
      </c>
      <c r="F7" s="62"/>
      <c r="G7" s="49">
        <v>540</v>
      </c>
    </row>
    <row r="8" spans="1:7" x14ac:dyDescent="0.3">
      <c r="A8" s="43">
        <v>45110</v>
      </c>
      <c r="B8" s="22" t="s">
        <v>114</v>
      </c>
      <c r="C8" s="17">
        <v>170060</v>
      </c>
      <c r="D8" s="17" t="s">
        <v>66</v>
      </c>
      <c r="E8" s="24" t="s">
        <v>226</v>
      </c>
      <c r="F8" s="49"/>
      <c r="G8" s="49">
        <v>4782.8</v>
      </c>
    </row>
    <row r="9" spans="1:7" x14ac:dyDescent="0.3">
      <c r="A9" s="41">
        <v>45110</v>
      </c>
      <c r="B9" s="21" t="s">
        <v>393</v>
      </c>
      <c r="C9" s="36">
        <v>371067</v>
      </c>
      <c r="D9" s="17" t="s">
        <v>102</v>
      </c>
      <c r="E9" s="30" t="s">
        <v>1414</v>
      </c>
      <c r="F9" s="49"/>
      <c r="G9" s="49">
        <v>9481.5</v>
      </c>
    </row>
    <row r="10" spans="1:7" x14ac:dyDescent="0.3">
      <c r="A10" s="41">
        <v>45110</v>
      </c>
      <c r="B10" s="21" t="s">
        <v>396</v>
      </c>
      <c r="C10" s="36">
        <v>4253265</v>
      </c>
      <c r="D10" s="17" t="s">
        <v>63</v>
      </c>
      <c r="E10" s="30" t="s">
        <v>1415</v>
      </c>
      <c r="F10" s="47"/>
      <c r="G10" s="49">
        <v>300</v>
      </c>
    </row>
    <row r="11" spans="1:7" x14ac:dyDescent="0.3">
      <c r="A11" s="42">
        <v>45110</v>
      </c>
      <c r="B11" s="22" t="s">
        <v>107</v>
      </c>
      <c r="C11" s="36">
        <v>5199</v>
      </c>
      <c r="D11" s="17" t="s">
        <v>66</v>
      </c>
      <c r="E11" s="24" t="s">
        <v>226</v>
      </c>
      <c r="F11" s="47"/>
      <c r="G11" s="49">
        <v>3308.3</v>
      </c>
    </row>
    <row r="12" spans="1:7" x14ac:dyDescent="0.3">
      <c r="A12" s="42">
        <v>45110</v>
      </c>
      <c r="B12" s="22" t="s">
        <v>107</v>
      </c>
      <c r="C12" s="36">
        <v>5197</v>
      </c>
      <c r="D12" s="17" t="s">
        <v>66</v>
      </c>
      <c r="E12" s="24" t="s">
        <v>226</v>
      </c>
      <c r="F12" s="47"/>
      <c r="G12" s="49">
        <v>1562.1</v>
      </c>
    </row>
    <row r="13" spans="1:7" x14ac:dyDescent="0.3">
      <c r="A13" s="42">
        <v>45110</v>
      </c>
      <c r="B13" s="22" t="s">
        <v>107</v>
      </c>
      <c r="C13" s="36">
        <v>5201</v>
      </c>
      <c r="D13" s="17" t="s">
        <v>66</v>
      </c>
      <c r="E13" s="24" t="s">
        <v>226</v>
      </c>
      <c r="F13" s="47"/>
      <c r="G13" s="49">
        <v>316.8</v>
      </c>
    </row>
    <row r="14" spans="1:7" x14ac:dyDescent="0.3">
      <c r="A14" s="42">
        <v>45110</v>
      </c>
      <c r="B14" s="22" t="s">
        <v>107</v>
      </c>
      <c r="C14" s="36">
        <v>5202</v>
      </c>
      <c r="D14" s="17" t="s">
        <v>82</v>
      </c>
      <c r="E14" s="24" t="s">
        <v>252</v>
      </c>
      <c r="F14" s="47"/>
      <c r="G14" s="49">
        <v>21710.799999999999</v>
      </c>
    </row>
    <row r="15" spans="1:7" x14ac:dyDescent="0.3">
      <c r="A15" s="42">
        <v>45110</v>
      </c>
      <c r="B15" s="22" t="s">
        <v>103</v>
      </c>
      <c r="C15" s="18" t="s">
        <v>377</v>
      </c>
      <c r="D15" s="18" t="s">
        <v>65</v>
      </c>
      <c r="E15" s="24" t="s">
        <v>217</v>
      </c>
      <c r="F15" s="48"/>
      <c r="G15" s="59">
        <v>6.6899999999999995</v>
      </c>
    </row>
    <row r="16" spans="1:7" ht="24" x14ac:dyDescent="0.3">
      <c r="A16" s="40">
        <v>45111</v>
      </c>
      <c r="B16" s="21" t="s">
        <v>103</v>
      </c>
      <c r="C16" s="17" t="s">
        <v>377</v>
      </c>
      <c r="D16" s="17" t="s">
        <v>629</v>
      </c>
      <c r="E16" s="30" t="s">
        <v>1416</v>
      </c>
      <c r="F16" s="47">
        <v>2536.79</v>
      </c>
      <c r="G16" s="59"/>
    </row>
    <row r="17" spans="1:7" x14ac:dyDescent="0.3">
      <c r="A17" s="40">
        <v>45111</v>
      </c>
      <c r="B17" s="21" t="s">
        <v>103</v>
      </c>
      <c r="C17" s="17" t="s">
        <v>377</v>
      </c>
      <c r="D17" s="17" t="s">
        <v>629</v>
      </c>
      <c r="E17" s="30" t="s">
        <v>1417</v>
      </c>
      <c r="F17" s="47">
        <v>2861.32</v>
      </c>
      <c r="G17" s="59"/>
    </row>
    <row r="18" spans="1:7" x14ac:dyDescent="0.3">
      <c r="A18" s="41">
        <v>45111</v>
      </c>
      <c r="B18" s="22" t="s">
        <v>1127</v>
      </c>
      <c r="C18" s="36">
        <v>159</v>
      </c>
      <c r="D18" s="18" t="s">
        <v>66</v>
      </c>
      <c r="E18" s="24" t="s">
        <v>226</v>
      </c>
      <c r="F18" s="47"/>
      <c r="G18" s="58">
        <v>286</v>
      </c>
    </row>
    <row r="19" spans="1:7" x14ac:dyDescent="0.3">
      <c r="A19" s="43">
        <v>45111</v>
      </c>
      <c r="B19" s="22" t="s">
        <v>1418</v>
      </c>
      <c r="C19" s="17">
        <v>16332</v>
      </c>
      <c r="D19" s="17" t="s">
        <v>78</v>
      </c>
      <c r="E19" s="24" t="s">
        <v>937</v>
      </c>
      <c r="F19" s="48"/>
      <c r="G19" s="58">
        <v>230</v>
      </c>
    </row>
    <row r="20" spans="1:7" x14ac:dyDescent="0.3">
      <c r="A20" s="41">
        <v>45111</v>
      </c>
      <c r="B20" s="22" t="s">
        <v>140</v>
      </c>
      <c r="C20" s="35" t="s">
        <v>1419</v>
      </c>
      <c r="D20" s="18" t="s">
        <v>81</v>
      </c>
      <c r="E20" s="24" t="s">
        <v>250</v>
      </c>
      <c r="F20" s="48"/>
      <c r="G20" s="58">
        <v>578</v>
      </c>
    </row>
    <row r="21" spans="1:7" x14ac:dyDescent="0.3">
      <c r="A21" s="42">
        <v>45111</v>
      </c>
      <c r="B21" s="22" t="s">
        <v>1289</v>
      </c>
      <c r="C21" s="35" t="s">
        <v>1420</v>
      </c>
      <c r="D21" s="17" t="s">
        <v>66</v>
      </c>
      <c r="E21" s="24" t="s">
        <v>226</v>
      </c>
      <c r="F21" s="47"/>
      <c r="G21" s="58">
        <v>1149</v>
      </c>
    </row>
    <row r="22" spans="1:7" x14ac:dyDescent="0.3">
      <c r="A22" s="43">
        <v>45111</v>
      </c>
      <c r="B22" s="24" t="s">
        <v>1421</v>
      </c>
      <c r="C22" s="17" t="s">
        <v>381</v>
      </c>
      <c r="D22" s="17" t="s">
        <v>76</v>
      </c>
      <c r="E22" s="24" t="s">
        <v>235</v>
      </c>
      <c r="F22" s="49"/>
      <c r="G22" s="58">
        <v>2861.32</v>
      </c>
    </row>
    <row r="23" spans="1:7" x14ac:dyDescent="0.3">
      <c r="A23" s="42">
        <v>45111</v>
      </c>
      <c r="B23" s="22" t="s">
        <v>103</v>
      </c>
      <c r="C23" s="18" t="s">
        <v>377</v>
      </c>
      <c r="D23" s="18" t="s">
        <v>65</v>
      </c>
      <c r="E23" s="24" t="s">
        <v>217</v>
      </c>
      <c r="F23" s="48"/>
      <c r="G23" s="59">
        <v>2.23</v>
      </c>
    </row>
    <row r="24" spans="1:7" x14ac:dyDescent="0.3">
      <c r="A24" s="43">
        <v>45111</v>
      </c>
      <c r="B24" s="21" t="s">
        <v>869</v>
      </c>
      <c r="C24" s="36">
        <v>2000689883590</v>
      </c>
      <c r="D24" s="17" t="s">
        <v>72</v>
      </c>
      <c r="E24" s="30" t="s">
        <v>1422</v>
      </c>
      <c r="F24" s="47"/>
      <c r="G24" s="58">
        <v>293.79000000000002</v>
      </c>
    </row>
    <row r="25" spans="1:7" x14ac:dyDescent="0.3">
      <c r="A25" s="40">
        <v>45112</v>
      </c>
      <c r="B25" s="21" t="s">
        <v>103</v>
      </c>
      <c r="C25" s="17" t="s">
        <v>377</v>
      </c>
      <c r="D25" s="17" t="s">
        <v>62</v>
      </c>
      <c r="E25" s="30" t="s">
        <v>204</v>
      </c>
      <c r="F25" s="47">
        <v>423.87</v>
      </c>
      <c r="G25" s="58"/>
    </row>
    <row r="26" spans="1:7" x14ac:dyDescent="0.3">
      <c r="A26" s="40">
        <v>45112</v>
      </c>
      <c r="B26" s="21" t="s">
        <v>103</v>
      </c>
      <c r="C26" s="17" t="s">
        <v>377</v>
      </c>
      <c r="D26" s="17" t="s">
        <v>629</v>
      </c>
      <c r="E26" s="30" t="s">
        <v>1423</v>
      </c>
      <c r="F26" s="103">
        <v>1309212.6000000001</v>
      </c>
      <c r="G26" s="58"/>
    </row>
    <row r="27" spans="1:7" x14ac:dyDescent="0.3">
      <c r="A27" s="40">
        <v>45112</v>
      </c>
      <c r="B27" s="21" t="s">
        <v>103</v>
      </c>
      <c r="C27" s="17" t="s">
        <v>377</v>
      </c>
      <c r="D27" s="17" t="s">
        <v>629</v>
      </c>
      <c r="E27" s="30" t="s">
        <v>1424</v>
      </c>
      <c r="F27" s="103">
        <v>284000</v>
      </c>
      <c r="G27" s="58"/>
    </row>
    <row r="28" spans="1:7" x14ac:dyDescent="0.3">
      <c r="A28" s="40">
        <v>45112</v>
      </c>
      <c r="B28" s="21" t="s">
        <v>103</v>
      </c>
      <c r="C28" s="17" t="s">
        <v>377</v>
      </c>
      <c r="D28" s="17" t="s">
        <v>629</v>
      </c>
      <c r="E28" s="30" t="s">
        <v>1425</v>
      </c>
      <c r="F28" s="103">
        <v>191855.13</v>
      </c>
      <c r="G28" s="58"/>
    </row>
    <row r="29" spans="1:7" x14ac:dyDescent="0.3">
      <c r="A29" s="41">
        <v>45112</v>
      </c>
      <c r="B29" s="23" t="s">
        <v>108</v>
      </c>
      <c r="C29" s="36" t="s">
        <v>416</v>
      </c>
      <c r="D29" s="17" t="s">
        <v>67</v>
      </c>
      <c r="E29" s="30" t="s">
        <v>1426</v>
      </c>
      <c r="F29" s="47"/>
      <c r="G29" s="47">
        <v>317735.90999999997</v>
      </c>
    </row>
    <row r="30" spans="1:7" x14ac:dyDescent="0.3">
      <c r="A30" s="43">
        <v>45112</v>
      </c>
      <c r="B30" s="21" t="s">
        <v>110</v>
      </c>
      <c r="C30" s="36">
        <v>435587</v>
      </c>
      <c r="D30" s="17" t="s">
        <v>83</v>
      </c>
      <c r="E30" s="24" t="s">
        <v>216</v>
      </c>
      <c r="F30" s="102"/>
      <c r="G30" s="49">
        <v>185.6</v>
      </c>
    </row>
    <row r="31" spans="1:7" x14ac:dyDescent="0.3">
      <c r="A31" s="42">
        <v>45112</v>
      </c>
      <c r="B31" s="22" t="s">
        <v>134</v>
      </c>
      <c r="C31" s="18">
        <v>89568</v>
      </c>
      <c r="D31" s="18" t="s">
        <v>81</v>
      </c>
      <c r="E31" s="24" t="s">
        <v>250</v>
      </c>
      <c r="F31" s="62"/>
      <c r="G31" s="49">
        <v>249.31</v>
      </c>
    </row>
    <row r="32" spans="1:7" x14ac:dyDescent="0.3">
      <c r="A32" s="43">
        <v>45112</v>
      </c>
      <c r="B32" s="22" t="s">
        <v>175</v>
      </c>
      <c r="C32" s="17">
        <v>13295</v>
      </c>
      <c r="D32" s="18" t="s">
        <v>82</v>
      </c>
      <c r="E32" s="24" t="s">
        <v>252</v>
      </c>
      <c r="F32" s="49"/>
      <c r="G32" s="49">
        <v>170</v>
      </c>
    </row>
    <row r="33" spans="1:7" x14ac:dyDescent="0.3">
      <c r="A33" s="42">
        <v>45112</v>
      </c>
      <c r="B33" s="22" t="s">
        <v>1176</v>
      </c>
      <c r="C33" s="18">
        <v>23057</v>
      </c>
      <c r="D33" s="18" t="s">
        <v>81</v>
      </c>
      <c r="E33" s="24" t="s">
        <v>250</v>
      </c>
      <c r="F33" s="62"/>
      <c r="G33" s="49">
        <v>391.88</v>
      </c>
    </row>
    <row r="34" spans="1:7" x14ac:dyDescent="0.3">
      <c r="A34" s="43">
        <v>45112</v>
      </c>
      <c r="B34" s="22" t="s">
        <v>1427</v>
      </c>
      <c r="C34" s="17">
        <v>423860</v>
      </c>
      <c r="D34" s="17" t="s">
        <v>81</v>
      </c>
      <c r="E34" s="24" t="s">
        <v>250</v>
      </c>
      <c r="F34" s="48"/>
      <c r="G34" s="49">
        <v>255.55</v>
      </c>
    </row>
    <row r="35" spans="1:7" x14ac:dyDescent="0.3">
      <c r="A35" s="42">
        <v>45112</v>
      </c>
      <c r="B35" s="22" t="s">
        <v>103</v>
      </c>
      <c r="C35" s="18" t="s">
        <v>377</v>
      </c>
      <c r="D35" s="18" t="s">
        <v>65</v>
      </c>
      <c r="E35" s="24" t="s">
        <v>208</v>
      </c>
      <c r="F35" s="48"/>
      <c r="G35" s="58">
        <v>410.88</v>
      </c>
    </row>
    <row r="36" spans="1:7" x14ac:dyDescent="0.3">
      <c r="A36" s="42">
        <v>45112</v>
      </c>
      <c r="B36" s="22" t="s">
        <v>107</v>
      </c>
      <c r="C36" s="36">
        <v>5187</v>
      </c>
      <c r="D36" s="17" t="s">
        <v>66</v>
      </c>
      <c r="E36" s="24" t="s">
        <v>226</v>
      </c>
      <c r="F36" s="47"/>
      <c r="G36" s="104">
        <v>21420</v>
      </c>
    </row>
    <row r="37" spans="1:7" x14ac:dyDescent="0.3">
      <c r="A37" s="42">
        <v>45112</v>
      </c>
      <c r="B37" s="22" t="s">
        <v>107</v>
      </c>
      <c r="C37" s="36">
        <v>5188</v>
      </c>
      <c r="D37" s="17" t="s">
        <v>66</v>
      </c>
      <c r="E37" s="24" t="s">
        <v>226</v>
      </c>
      <c r="F37" s="47"/>
      <c r="G37" s="104">
        <v>10095.6</v>
      </c>
    </row>
    <row r="38" spans="1:7" x14ac:dyDescent="0.3">
      <c r="A38" s="42">
        <v>45112</v>
      </c>
      <c r="B38" s="22" t="s">
        <v>107</v>
      </c>
      <c r="C38" s="36">
        <v>5189</v>
      </c>
      <c r="D38" s="17" t="s">
        <v>66</v>
      </c>
      <c r="E38" s="24" t="s">
        <v>226</v>
      </c>
      <c r="F38" s="47"/>
      <c r="G38" s="104">
        <v>23060.400000000001</v>
      </c>
    </row>
    <row r="39" spans="1:7" x14ac:dyDescent="0.3">
      <c r="A39" s="42">
        <v>45112</v>
      </c>
      <c r="B39" s="22" t="s">
        <v>107</v>
      </c>
      <c r="C39" s="36">
        <v>5193</v>
      </c>
      <c r="D39" s="17" t="s">
        <v>66</v>
      </c>
      <c r="E39" s="24" t="s">
        <v>226</v>
      </c>
      <c r="F39" s="47"/>
      <c r="G39" s="104">
        <v>9554.6</v>
      </c>
    </row>
    <row r="40" spans="1:7" x14ac:dyDescent="0.3">
      <c r="A40" s="42">
        <v>45112</v>
      </c>
      <c r="B40" s="22" t="s">
        <v>107</v>
      </c>
      <c r="C40" s="36">
        <v>5196</v>
      </c>
      <c r="D40" s="17" t="s">
        <v>66</v>
      </c>
      <c r="E40" s="24" t="s">
        <v>226</v>
      </c>
      <c r="F40" s="47"/>
      <c r="G40" s="104">
        <v>1573.5</v>
      </c>
    </row>
    <row r="41" spans="1:7" x14ac:dyDescent="0.3">
      <c r="A41" s="42">
        <v>45112</v>
      </c>
      <c r="B41" s="22" t="s">
        <v>107</v>
      </c>
      <c r="C41" s="36">
        <v>5203</v>
      </c>
      <c r="D41" s="17" t="s">
        <v>82</v>
      </c>
      <c r="E41" s="24" t="s">
        <v>1428</v>
      </c>
      <c r="F41" s="47"/>
      <c r="G41" s="104">
        <v>9825.64</v>
      </c>
    </row>
    <row r="42" spans="1:7" x14ac:dyDescent="0.3">
      <c r="A42" s="42">
        <v>45112</v>
      </c>
      <c r="B42" s="22" t="s">
        <v>107</v>
      </c>
      <c r="C42" s="36">
        <v>5204</v>
      </c>
      <c r="D42" s="17" t="s">
        <v>91</v>
      </c>
      <c r="E42" s="24" t="s">
        <v>964</v>
      </c>
      <c r="F42" s="47"/>
      <c r="G42" s="104">
        <v>583.44000000000005</v>
      </c>
    </row>
    <row r="43" spans="1:7" x14ac:dyDescent="0.3">
      <c r="A43" s="42">
        <v>45112</v>
      </c>
      <c r="B43" s="22" t="s">
        <v>107</v>
      </c>
      <c r="C43" s="36">
        <v>5218</v>
      </c>
      <c r="D43" s="17" t="s">
        <v>66</v>
      </c>
      <c r="E43" s="24" t="s">
        <v>226</v>
      </c>
      <c r="F43" s="47"/>
      <c r="G43" s="104">
        <v>757.06</v>
      </c>
    </row>
    <row r="44" spans="1:7" x14ac:dyDescent="0.3">
      <c r="A44" s="42">
        <v>45112</v>
      </c>
      <c r="B44" s="22" t="s">
        <v>107</v>
      </c>
      <c r="C44" s="36">
        <v>5220</v>
      </c>
      <c r="D44" s="17" t="s">
        <v>82</v>
      </c>
      <c r="E44" s="24" t="s">
        <v>252</v>
      </c>
      <c r="F44" s="47"/>
      <c r="G44" s="104">
        <v>3004.02</v>
      </c>
    </row>
    <row r="45" spans="1:7" x14ac:dyDescent="0.3">
      <c r="A45" s="42">
        <v>45112</v>
      </c>
      <c r="B45" s="22" t="s">
        <v>107</v>
      </c>
      <c r="C45" s="36">
        <v>5221</v>
      </c>
      <c r="D45" s="17" t="s">
        <v>66</v>
      </c>
      <c r="E45" s="24" t="s">
        <v>226</v>
      </c>
      <c r="F45" s="47"/>
      <c r="G45" s="104">
        <v>894</v>
      </c>
    </row>
    <row r="46" spans="1:7" x14ac:dyDescent="0.3">
      <c r="A46" s="42">
        <v>45112</v>
      </c>
      <c r="B46" s="22" t="s">
        <v>107</v>
      </c>
      <c r="C46" s="36">
        <v>5225</v>
      </c>
      <c r="D46" s="17" t="s">
        <v>66</v>
      </c>
      <c r="E46" s="24" t="s">
        <v>226</v>
      </c>
      <c r="F46" s="47"/>
      <c r="G46" s="104">
        <v>216.87</v>
      </c>
    </row>
    <row r="47" spans="1:7" x14ac:dyDescent="0.3">
      <c r="A47" s="42">
        <v>45112</v>
      </c>
      <c r="B47" s="22" t="s">
        <v>107</v>
      </c>
      <c r="C47" s="36">
        <v>5205</v>
      </c>
      <c r="D47" s="17" t="s">
        <v>66</v>
      </c>
      <c r="E47" s="24" t="s">
        <v>226</v>
      </c>
      <c r="F47" s="47"/>
      <c r="G47" s="104">
        <v>11598.21</v>
      </c>
    </row>
    <row r="48" spans="1:7" x14ac:dyDescent="0.3">
      <c r="A48" s="42">
        <v>45112</v>
      </c>
      <c r="B48" s="22" t="s">
        <v>107</v>
      </c>
      <c r="C48" s="36">
        <v>5234</v>
      </c>
      <c r="D48" s="17" t="s">
        <v>66</v>
      </c>
      <c r="E48" s="24" t="s">
        <v>226</v>
      </c>
      <c r="F48" s="47"/>
      <c r="G48" s="104">
        <v>13770</v>
      </c>
    </row>
    <row r="49" spans="1:7" x14ac:dyDescent="0.3">
      <c r="A49" s="42">
        <v>45112</v>
      </c>
      <c r="B49" s="22" t="s">
        <v>107</v>
      </c>
      <c r="C49" s="36">
        <v>5235</v>
      </c>
      <c r="D49" s="17" t="s">
        <v>66</v>
      </c>
      <c r="E49" s="24" t="s">
        <v>226</v>
      </c>
      <c r="F49" s="47"/>
      <c r="G49" s="104">
        <v>20964</v>
      </c>
    </row>
    <row r="50" spans="1:7" x14ac:dyDescent="0.3">
      <c r="A50" s="41">
        <v>45112</v>
      </c>
      <c r="B50" s="23" t="s">
        <v>172</v>
      </c>
      <c r="C50" s="39">
        <v>24605</v>
      </c>
      <c r="D50" s="18" t="s">
        <v>63</v>
      </c>
      <c r="E50" s="24" t="s">
        <v>1133</v>
      </c>
      <c r="F50" s="48"/>
      <c r="G50" s="49">
        <v>600</v>
      </c>
    </row>
    <row r="51" spans="1:7" x14ac:dyDescent="0.3">
      <c r="A51" s="40">
        <v>45112</v>
      </c>
      <c r="B51" s="21" t="s">
        <v>105</v>
      </c>
      <c r="C51" s="36">
        <v>26070</v>
      </c>
      <c r="D51" s="17" t="s">
        <v>63</v>
      </c>
      <c r="E51" s="30" t="s">
        <v>1429</v>
      </c>
      <c r="F51" s="47"/>
      <c r="G51" s="49">
        <v>1200</v>
      </c>
    </row>
    <row r="52" spans="1:7" x14ac:dyDescent="0.3">
      <c r="A52" s="41">
        <v>45112</v>
      </c>
      <c r="B52" s="23" t="s">
        <v>172</v>
      </c>
      <c r="C52" s="39">
        <v>24610</v>
      </c>
      <c r="D52" s="18" t="s">
        <v>63</v>
      </c>
      <c r="E52" s="24" t="s">
        <v>1132</v>
      </c>
      <c r="F52" s="48"/>
      <c r="G52" s="49">
        <v>1490</v>
      </c>
    </row>
    <row r="53" spans="1:7" x14ac:dyDescent="0.3">
      <c r="A53" s="40">
        <v>45112</v>
      </c>
      <c r="B53" s="21" t="s">
        <v>105</v>
      </c>
      <c r="C53" s="36">
        <v>25762</v>
      </c>
      <c r="D53" s="17" t="s">
        <v>63</v>
      </c>
      <c r="E53" s="30" t="s">
        <v>1430</v>
      </c>
      <c r="F53" s="47"/>
      <c r="G53" s="49">
        <v>1200</v>
      </c>
    </row>
    <row r="54" spans="1:7" x14ac:dyDescent="0.3">
      <c r="A54" s="41">
        <v>45112</v>
      </c>
      <c r="B54" s="21" t="s">
        <v>196</v>
      </c>
      <c r="C54" s="35" t="s">
        <v>1431</v>
      </c>
      <c r="D54" s="17" t="s">
        <v>66</v>
      </c>
      <c r="E54" s="24" t="s">
        <v>226</v>
      </c>
      <c r="F54" s="47"/>
      <c r="G54" s="49">
        <v>28120.86</v>
      </c>
    </row>
    <row r="55" spans="1:7" x14ac:dyDescent="0.3">
      <c r="A55" s="41">
        <v>45112</v>
      </c>
      <c r="B55" s="33" t="s">
        <v>1135</v>
      </c>
      <c r="C55" s="36">
        <v>13113414</v>
      </c>
      <c r="D55" s="17" t="s">
        <v>433</v>
      </c>
      <c r="E55" s="30" t="s">
        <v>1432</v>
      </c>
      <c r="F55" s="47"/>
      <c r="G55" s="49">
        <v>2546.56</v>
      </c>
    </row>
    <row r="56" spans="1:7" x14ac:dyDescent="0.3">
      <c r="A56" s="41">
        <v>45112</v>
      </c>
      <c r="B56" s="23" t="s">
        <v>108</v>
      </c>
      <c r="C56" s="36" t="s">
        <v>416</v>
      </c>
      <c r="D56" s="17" t="s">
        <v>67</v>
      </c>
      <c r="E56" s="30" t="s">
        <v>1433</v>
      </c>
      <c r="F56" s="47"/>
      <c r="G56" s="47">
        <v>991477.39</v>
      </c>
    </row>
    <row r="57" spans="1:7" x14ac:dyDescent="0.3">
      <c r="A57" s="41">
        <v>45112</v>
      </c>
      <c r="B57" s="21" t="s">
        <v>106</v>
      </c>
      <c r="C57" s="36">
        <v>814</v>
      </c>
      <c r="D57" s="17" t="s">
        <v>433</v>
      </c>
      <c r="E57" s="30" t="s">
        <v>1434</v>
      </c>
      <c r="F57" s="47"/>
      <c r="G57" s="58">
        <v>14596.46</v>
      </c>
    </row>
    <row r="58" spans="1:7" x14ac:dyDescent="0.3">
      <c r="A58" s="43">
        <v>45112</v>
      </c>
      <c r="B58" s="21" t="s">
        <v>110</v>
      </c>
      <c r="C58" s="36">
        <v>437860</v>
      </c>
      <c r="D58" s="17" t="s">
        <v>83</v>
      </c>
      <c r="E58" s="24" t="s">
        <v>216</v>
      </c>
      <c r="F58" s="48"/>
      <c r="G58" s="49">
        <v>9950.57</v>
      </c>
    </row>
    <row r="59" spans="1:7" x14ac:dyDescent="0.3">
      <c r="A59" s="41">
        <v>45112</v>
      </c>
      <c r="B59" s="22" t="s">
        <v>135</v>
      </c>
      <c r="C59" s="17">
        <v>3358</v>
      </c>
      <c r="D59" s="17" t="s">
        <v>82</v>
      </c>
      <c r="E59" s="24" t="s">
        <v>252</v>
      </c>
      <c r="F59" s="47"/>
      <c r="G59" s="49">
        <v>2759.5</v>
      </c>
    </row>
    <row r="60" spans="1:7" x14ac:dyDescent="0.3">
      <c r="A60" s="41">
        <v>45112</v>
      </c>
      <c r="B60" s="22" t="s">
        <v>135</v>
      </c>
      <c r="C60" s="17">
        <v>3369</v>
      </c>
      <c r="D60" s="17" t="s">
        <v>91</v>
      </c>
      <c r="E60" s="24" t="s">
        <v>1435</v>
      </c>
      <c r="F60" s="47"/>
      <c r="G60" s="49">
        <v>373.5</v>
      </c>
    </row>
    <row r="61" spans="1:7" x14ac:dyDescent="0.3">
      <c r="A61" s="43">
        <v>45112</v>
      </c>
      <c r="B61" s="25" t="s">
        <v>1391</v>
      </c>
      <c r="C61" s="35" t="s">
        <v>1436</v>
      </c>
      <c r="D61" s="20" t="s">
        <v>66</v>
      </c>
      <c r="E61" s="32" t="s">
        <v>365</v>
      </c>
      <c r="F61" s="48"/>
      <c r="G61" s="49">
        <v>448</v>
      </c>
    </row>
    <row r="62" spans="1:7" x14ac:dyDescent="0.3">
      <c r="A62" s="41">
        <v>45112</v>
      </c>
      <c r="B62" s="21" t="s">
        <v>395</v>
      </c>
      <c r="C62" s="36" t="s">
        <v>415</v>
      </c>
      <c r="D62" s="17" t="s">
        <v>391</v>
      </c>
      <c r="E62" s="30" t="s">
        <v>1437</v>
      </c>
      <c r="F62" s="47"/>
      <c r="G62" s="48">
        <v>284000</v>
      </c>
    </row>
    <row r="63" spans="1:7" x14ac:dyDescent="0.3">
      <c r="A63" s="42">
        <v>45112</v>
      </c>
      <c r="B63" s="22" t="s">
        <v>103</v>
      </c>
      <c r="C63" s="18" t="s">
        <v>377</v>
      </c>
      <c r="D63" s="18" t="s">
        <v>65</v>
      </c>
      <c r="E63" s="24" t="s">
        <v>217</v>
      </c>
      <c r="F63" s="48"/>
      <c r="G63" s="59">
        <v>13.379999999999999</v>
      </c>
    </row>
    <row r="64" spans="1:7" x14ac:dyDescent="0.3">
      <c r="A64" s="40">
        <v>45113</v>
      </c>
      <c r="B64" s="21" t="s">
        <v>103</v>
      </c>
      <c r="C64" s="17" t="s">
        <v>377</v>
      </c>
      <c r="D64" s="17" t="s">
        <v>62</v>
      </c>
      <c r="E64" s="30" t="s">
        <v>204</v>
      </c>
      <c r="F64" s="47">
        <v>891.89</v>
      </c>
      <c r="G64" s="59"/>
    </row>
    <row r="65" spans="1:7" x14ac:dyDescent="0.3">
      <c r="A65" s="40">
        <v>45113</v>
      </c>
      <c r="B65" s="21" t="s">
        <v>103</v>
      </c>
      <c r="C65" s="17" t="s">
        <v>377</v>
      </c>
      <c r="D65" s="17" t="s">
        <v>62</v>
      </c>
      <c r="E65" s="30" t="s">
        <v>204</v>
      </c>
      <c r="F65" s="47">
        <v>243.75</v>
      </c>
      <c r="G65" s="59"/>
    </row>
    <row r="66" spans="1:7" x14ac:dyDescent="0.3">
      <c r="A66" s="40">
        <v>45113</v>
      </c>
      <c r="B66" s="21" t="s">
        <v>103</v>
      </c>
      <c r="C66" s="17" t="s">
        <v>377</v>
      </c>
      <c r="D66" s="17" t="s">
        <v>629</v>
      </c>
      <c r="E66" s="30" t="s">
        <v>1438</v>
      </c>
      <c r="F66" s="47">
        <v>461148.72</v>
      </c>
      <c r="G66" s="59"/>
    </row>
    <row r="67" spans="1:7" ht="24" x14ac:dyDescent="0.3">
      <c r="A67" s="40">
        <v>45113</v>
      </c>
      <c r="B67" s="21" t="s">
        <v>103</v>
      </c>
      <c r="C67" s="17" t="s">
        <v>377</v>
      </c>
      <c r="D67" s="17" t="s">
        <v>629</v>
      </c>
      <c r="E67" s="30" t="s">
        <v>1439</v>
      </c>
      <c r="F67" s="47">
        <v>28823.91</v>
      </c>
      <c r="G67" s="59"/>
    </row>
    <row r="68" spans="1:7" x14ac:dyDescent="0.3">
      <c r="A68" s="42">
        <v>45113</v>
      </c>
      <c r="B68" s="22" t="s">
        <v>429</v>
      </c>
      <c r="C68" s="19">
        <v>5234</v>
      </c>
      <c r="D68" s="19" t="s">
        <v>66</v>
      </c>
      <c r="E68" s="24" t="s">
        <v>226</v>
      </c>
      <c r="F68" s="105"/>
      <c r="G68" s="58">
        <v>645.6</v>
      </c>
    </row>
    <row r="69" spans="1:7" x14ac:dyDescent="0.3">
      <c r="A69" s="42">
        <v>45113</v>
      </c>
      <c r="B69" s="22" t="s">
        <v>1272</v>
      </c>
      <c r="C69" s="35" t="s">
        <v>1440</v>
      </c>
      <c r="D69" s="17" t="s">
        <v>66</v>
      </c>
      <c r="E69" s="24" t="s">
        <v>1441</v>
      </c>
      <c r="F69" s="48"/>
      <c r="G69" s="58">
        <v>1045.92</v>
      </c>
    </row>
    <row r="70" spans="1:7" x14ac:dyDescent="0.3">
      <c r="A70" s="42">
        <v>45113</v>
      </c>
      <c r="B70" s="22" t="s">
        <v>1272</v>
      </c>
      <c r="C70" s="35" t="s">
        <v>1442</v>
      </c>
      <c r="D70" s="17" t="s">
        <v>66</v>
      </c>
      <c r="E70" s="24" t="s">
        <v>1443</v>
      </c>
      <c r="F70" s="48"/>
      <c r="G70" s="58">
        <v>427.5</v>
      </c>
    </row>
    <row r="71" spans="1:7" x14ac:dyDescent="0.3">
      <c r="A71" s="42">
        <v>45113</v>
      </c>
      <c r="B71" s="22" t="s">
        <v>103</v>
      </c>
      <c r="C71" s="18" t="s">
        <v>377</v>
      </c>
      <c r="D71" s="18" t="s">
        <v>65</v>
      </c>
      <c r="E71" s="24" t="s">
        <v>208</v>
      </c>
      <c r="F71" s="48"/>
      <c r="G71" s="59">
        <v>1.07</v>
      </c>
    </row>
    <row r="72" spans="1:7" x14ac:dyDescent="0.3">
      <c r="A72" s="41">
        <v>45113</v>
      </c>
      <c r="B72" s="21" t="s">
        <v>116</v>
      </c>
      <c r="C72" s="36">
        <v>92</v>
      </c>
      <c r="D72" s="17" t="s">
        <v>74</v>
      </c>
      <c r="E72" s="30" t="s">
        <v>1444</v>
      </c>
      <c r="F72" s="49"/>
      <c r="G72" s="58">
        <v>5000</v>
      </c>
    </row>
    <row r="73" spans="1:7" x14ac:dyDescent="0.3">
      <c r="A73" s="41">
        <v>45113</v>
      </c>
      <c r="B73" s="21" t="s">
        <v>1445</v>
      </c>
      <c r="C73" s="36">
        <v>3330</v>
      </c>
      <c r="D73" s="17" t="s">
        <v>78</v>
      </c>
      <c r="E73" s="30" t="s">
        <v>1446</v>
      </c>
      <c r="F73" s="49"/>
      <c r="G73" s="58">
        <v>580</v>
      </c>
    </row>
    <row r="74" spans="1:7" x14ac:dyDescent="0.3">
      <c r="A74" s="41">
        <v>45113</v>
      </c>
      <c r="B74" s="23" t="s">
        <v>108</v>
      </c>
      <c r="C74" s="36" t="s">
        <v>380</v>
      </c>
      <c r="D74" s="17" t="s">
        <v>67</v>
      </c>
      <c r="E74" s="31" t="s">
        <v>1447</v>
      </c>
      <c r="F74" s="47"/>
      <c r="G74" s="58">
        <v>123.23</v>
      </c>
    </row>
    <row r="75" spans="1:7" x14ac:dyDescent="0.3">
      <c r="A75" s="42">
        <v>45113</v>
      </c>
      <c r="B75" s="22" t="s">
        <v>107</v>
      </c>
      <c r="C75" s="36">
        <v>5244</v>
      </c>
      <c r="D75" s="17" t="s">
        <v>66</v>
      </c>
      <c r="E75" s="24" t="s">
        <v>226</v>
      </c>
      <c r="F75" s="47"/>
      <c r="G75" s="49">
        <v>10482</v>
      </c>
    </row>
    <row r="76" spans="1:7" x14ac:dyDescent="0.3">
      <c r="A76" s="43">
        <v>45113</v>
      </c>
      <c r="B76" s="26" t="s">
        <v>195</v>
      </c>
      <c r="C76" s="17">
        <v>581</v>
      </c>
      <c r="D76" s="18" t="s">
        <v>68</v>
      </c>
      <c r="E76" s="24" t="s">
        <v>251</v>
      </c>
      <c r="F76" s="47"/>
      <c r="G76" s="58">
        <v>9640</v>
      </c>
    </row>
    <row r="77" spans="1:7" x14ac:dyDescent="0.3">
      <c r="A77" s="41">
        <v>45113</v>
      </c>
      <c r="B77" s="23" t="s">
        <v>108</v>
      </c>
      <c r="C77" s="36" t="s">
        <v>380</v>
      </c>
      <c r="D77" s="17" t="s">
        <v>67</v>
      </c>
      <c r="E77" s="31" t="s">
        <v>1448</v>
      </c>
      <c r="F77" s="47"/>
      <c r="G77" s="58">
        <v>735.95</v>
      </c>
    </row>
    <row r="78" spans="1:7" x14ac:dyDescent="0.3">
      <c r="A78" s="41">
        <v>45113</v>
      </c>
      <c r="B78" s="23" t="s">
        <v>108</v>
      </c>
      <c r="C78" s="36" t="s">
        <v>380</v>
      </c>
      <c r="D78" s="17" t="s">
        <v>67</v>
      </c>
      <c r="E78" s="31" t="s">
        <v>1449</v>
      </c>
      <c r="F78" s="47"/>
      <c r="G78" s="58">
        <v>123.23</v>
      </c>
    </row>
    <row r="79" spans="1:7" x14ac:dyDescent="0.3">
      <c r="A79" s="41">
        <v>45113</v>
      </c>
      <c r="B79" s="23" t="s">
        <v>108</v>
      </c>
      <c r="C79" s="36" t="s">
        <v>380</v>
      </c>
      <c r="D79" s="17" t="s">
        <v>67</v>
      </c>
      <c r="E79" s="31" t="s">
        <v>1450</v>
      </c>
      <c r="F79" s="47"/>
      <c r="G79" s="58">
        <v>20.48</v>
      </c>
    </row>
    <row r="80" spans="1:7" x14ac:dyDescent="0.3">
      <c r="A80" s="41">
        <v>45113</v>
      </c>
      <c r="B80" s="23" t="s">
        <v>108</v>
      </c>
      <c r="C80" s="36" t="s">
        <v>416</v>
      </c>
      <c r="D80" s="17" t="s">
        <v>67</v>
      </c>
      <c r="E80" s="31" t="s">
        <v>1451</v>
      </c>
      <c r="F80" s="47"/>
      <c r="G80" s="58">
        <v>1116.73</v>
      </c>
    </row>
    <row r="81" spans="1:7" x14ac:dyDescent="0.3">
      <c r="A81" s="41">
        <v>45113</v>
      </c>
      <c r="B81" s="21" t="s">
        <v>398</v>
      </c>
      <c r="C81" s="36">
        <v>202300000000026</v>
      </c>
      <c r="D81" s="17" t="s">
        <v>392</v>
      </c>
      <c r="E81" s="30" t="s">
        <v>1452</v>
      </c>
      <c r="F81" s="49"/>
      <c r="G81" s="58">
        <v>222060.2</v>
      </c>
    </row>
    <row r="82" spans="1:7" x14ac:dyDescent="0.3">
      <c r="A82" s="41">
        <v>45113</v>
      </c>
      <c r="B82" s="21" t="s">
        <v>398</v>
      </c>
      <c r="C82" s="36">
        <v>202300000000029</v>
      </c>
      <c r="D82" s="17" t="s">
        <v>392</v>
      </c>
      <c r="E82" s="30" t="s">
        <v>1453</v>
      </c>
      <c r="F82" s="49"/>
      <c r="G82" s="58">
        <v>24903.42</v>
      </c>
    </row>
    <row r="83" spans="1:7" x14ac:dyDescent="0.3">
      <c r="A83" s="41">
        <v>45113</v>
      </c>
      <c r="B83" s="21" t="s">
        <v>398</v>
      </c>
      <c r="C83" s="36">
        <v>202300000000027</v>
      </c>
      <c r="D83" s="17" t="s">
        <v>95</v>
      </c>
      <c r="E83" s="30" t="s">
        <v>1454</v>
      </c>
      <c r="F83" s="49"/>
      <c r="G83" s="58">
        <v>205457.05</v>
      </c>
    </row>
    <row r="84" spans="1:7" x14ac:dyDescent="0.3">
      <c r="A84" s="41">
        <v>45113</v>
      </c>
      <c r="B84" s="21" t="s">
        <v>398</v>
      </c>
      <c r="C84" s="36">
        <v>202300000000028</v>
      </c>
      <c r="D84" s="17" t="s">
        <v>392</v>
      </c>
      <c r="E84" s="30" t="s">
        <v>1455</v>
      </c>
      <c r="F84" s="49"/>
      <c r="G84" s="58">
        <v>8728.0499999999993</v>
      </c>
    </row>
    <row r="85" spans="1:7" x14ac:dyDescent="0.3">
      <c r="A85" s="42">
        <v>45113</v>
      </c>
      <c r="B85" s="22" t="s">
        <v>103</v>
      </c>
      <c r="C85" s="18" t="s">
        <v>377</v>
      </c>
      <c r="D85" s="18" t="s">
        <v>65</v>
      </c>
      <c r="E85" s="24" t="s">
        <v>217</v>
      </c>
      <c r="F85" s="48"/>
      <c r="G85" s="59">
        <v>17.84</v>
      </c>
    </row>
    <row r="86" spans="1:7" x14ac:dyDescent="0.3">
      <c r="A86" s="40">
        <v>45114</v>
      </c>
      <c r="B86" s="21" t="s">
        <v>103</v>
      </c>
      <c r="C86" s="17" t="s">
        <v>377</v>
      </c>
      <c r="D86" s="17" t="s">
        <v>629</v>
      </c>
      <c r="E86" s="30" t="s">
        <v>1456</v>
      </c>
      <c r="F86" s="103">
        <v>323867.67</v>
      </c>
      <c r="G86" s="59"/>
    </row>
    <row r="87" spans="1:7" x14ac:dyDescent="0.3">
      <c r="A87" s="40">
        <v>45114</v>
      </c>
      <c r="B87" s="21" t="s">
        <v>103</v>
      </c>
      <c r="C87" s="17" t="s">
        <v>377</v>
      </c>
      <c r="D87" s="17" t="s">
        <v>629</v>
      </c>
      <c r="E87" s="30" t="s">
        <v>1457</v>
      </c>
      <c r="F87" s="103">
        <v>344.14</v>
      </c>
      <c r="G87" s="59"/>
    </row>
    <row r="88" spans="1:7" x14ac:dyDescent="0.3">
      <c r="A88" s="40">
        <v>45114</v>
      </c>
      <c r="B88" s="21" t="s">
        <v>173</v>
      </c>
      <c r="C88" s="17" t="s">
        <v>377</v>
      </c>
      <c r="D88" s="17" t="s">
        <v>90</v>
      </c>
      <c r="E88" s="30" t="s">
        <v>1458</v>
      </c>
      <c r="F88" s="47">
        <v>4223591.01</v>
      </c>
      <c r="G88" s="59"/>
    </row>
    <row r="89" spans="1:7" x14ac:dyDescent="0.3">
      <c r="A89" s="42">
        <v>45114</v>
      </c>
      <c r="B89" s="22" t="s">
        <v>103</v>
      </c>
      <c r="C89" s="18" t="s">
        <v>377</v>
      </c>
      <c r="D89" s="18" t="s">
        <v>1144</v>
      </c>
      <c r="E89" s="24" t="s">
        <v>285</v>
      </c>
      <c r="F89" s="48"/>
      <c r="G89" s="59">
        <v>4200000</v>
      </c>
    </row>
    <row r="90" spans="1:7" x14ac:dyDescent="0.3">
      <c r="A90" s="42">
        <v>45114</v>
      </c>
      <c r="B90" s="22" t="s">
        <v>103</v>
      </c>
      <c r="C90" s="18" t="s">
        <v>377</v>
      </c>
      <c r="D90" s="18" t="s">
        <v>1144</v>
      </c>
      <c r="E90" s="24" t="s">
        <v>285</v>
      </c>
      <c r="F90" s="48"/>
      <c r="G90" s="59">
        <v>22160.560000000001</v>
      </c>
    </row>
    <row r="91" spans="1:7" x14ac:dyDescent="0.3">
      <c r="A91" s="41">
        <v>45114</v>
      </c>
      <c r="B91" s="23" t="s">
        <v>108</v>
      </c>
      <c r="C91" s="36" t="s">
        <v>416</v>
      </c>
      <c r="D91" s="17" t="s">
        <v>67</v>
      </c>
      <c r="E91" s="30" t="s">
        <v>1459</v>
      </c>
      <c r="F91" s="47"/>
      <c r="G91" s="47">
        <v>1401.53</v>
      </c>
    </row>
    <row r="92" spans="1:7" x14ac:dyDescent="0.3">
      <c r="A92" s="41">
        <v>45114</v>
      </c>
      <c r="B92" s="21" t="s">
        <v>111</v>
      </c>
      <c r="C92" s="36">
        <v>186</v>
      </c>
      <c r="D92" s="17" t="s">
        <v>70</v>
      </c>
      <c r="E92" s="30" t="s">
        <v>1460</v>
      </c>
      <c r="F92" s="47"/>
      <c r="G92" s="58">
        <v>11500</v>
      </c>
    </row>
    <row r="93" spans="1:7" x14ac:dyDescent="0.3">
      <c r="A93" s="41">
        <v>45114</v>
      </c>
      <c r="B93" s="21" t="s">
        <v>111</v>
      </c>
      <c r="C93" s="36">
        <v>188</v>
      </c>
      <c r="D93" s="17" t="s">
        <v>70</v>
      </c>
      <c r="E93" s="30" t="s">
        <v>1461</v>
      </c>
      <c r="F93" s="47"/>
      <c r="G93" s="58">
        <v>5950</v>
      </c>
    </row>
    <row r="94" spans="1:7" x14ac:dyDescent="0.3">
      <c r="A94" s="41">
        <v>45114</v>
      </c>
      <c r="B94" s="21" t="s">
        <v>111</v>
      </c>
      <c r="C94" s="36">
        <v>954</v>
      </c>
      <c r="D94" s="17" t="s">
        <v>71</v>
      </c>
      <c r="E94" s="30" t="s">
        <v>1462</v>
      </c>
      <c r="F94" s="47"/>
      <c r="G94" s="58">
        <v>18413.95</v>
      </c>
    </row>
    <row r="95" spans="1:7" x14ac:dyDescent="0.3">
      <c r="A95" s="41">
        <v>45114</v>
      </c>
      <c r="B95" s="21" t="s">
        <v>111</v>
      </c>
      <c r="C95" s="36">
        <v>951</v>
      </c>
      <c r="D95" s="17" t="s">
        <v>73</v>
      </c>
      <c r="E95" s="30" t="s">
        <v>227</v>
      </c>
      <c r="F95" s="47"/>
      <c r="G95" s="58">
        <v>27986.07</v>
      </c>
    </row>
    <row r="96" spans="1:7" x14ac:dyDescent="0.3">
      <c r="A96" s="41">
        <v>45114</v>
      </c>
      <c r="B96" s="21" t="s">
        <v>111</v>
      </c>
      <c r="C96" s="36">
        <v>187</v>
      </c>
      <c r="D96" s="17" t="s">
        <v>70</v>
      </c>
      <c r="E96" s="30" t="s">
        <v>1463</v>
      </c>
      <c r="F96" s="47"/>
      <c r="G96" s="58">
        <v>270</v>
      </c>
    </row>
    <row r="97" spans="1:7" x14ac:dyDescent="0.3">
      <c r="A97" s="42">
        <v>45114</v>
      </c>
      <c r="B97" s="22" t="s">
        <v>1464</v>
      </c>
      <c r="C97" s="36">
        <v>4533</v>
      </c>
      <c r="D97" s="17" t="s">
        <v>66</v>
      </c>
      <c r="E97" s="24" t="s">
        <v>226</v>
      </c>
      <c r="F97" s="47"/>
      <c r="G97" s="58">
        <v>3410</v>
      </c>
    </row>
    <row r="98" spans="1:7" x14ac:dyDescent="0.3">
      <c r="A98" s="43">
        <v>45114</v>
      </c>
      <c r="B98" s="26" t="s">
        <v>147</v>
      </c>
      <c r="C98" s="17">
        <v>252533</v>
      </c>
      <c r="D98" s="18" t="s">
        <v>66</v>
      </c>
      <c r="E98" s="24" t="s">
        <v>259</v>
      </c>
      <c r="F98" s="48"/>
      <c r="G98" s="58">
        <v>3760.92</v>
      </c>
    </row>
    <row r="99" spans="1:7" x14ac:dyDescent="0.3">
      <c r="A99" s="43">
        <v>45114</v>
      </c>
      <c r="B99" s="26" t="s">
        <v>147</v>
      </c>
      <c r="C99" s="17">
        <v>252534</v>
      </c>
      <c r="D99" s="18" t="s">
        <v>66</v>
      </c>
      <c r="E99" s="24" t="s">
        <v>259</v>
      </c>
      <c r="F99" s="48"/>
      <c r="G99" s="58">
        <v>1785.6</v>
      </c>
    </row>
    <row r="100" spans="1:7" x14ac:dyDescent="0.3">
      <c r="A100" s="42">
        <v>45114</v>
      </c>
      <c r="B100" s="21" t="s">
        <v>113</v>
      </c>
      <c r="C100" s="36">
        <v>269816</v>
      </c>
      <c r="D100" s="17" t="s">
        <v>72</v>
      </c>
      <c r="E100" s="30" t="s">
        <v>1465</v>
      </c>
      <c r="F100" s="47"/>
      <c r="G100" s="58">
        <v>336</v>
      </c>
    </row>
    <row r="101" spans="1:7" x14ac:dyDescent="0.3">
      <c r="A101" s="42">
        <v>45114</v>
      </c>
      <c r="B101" s="22" t="s">
        <v>144</v>
      </c>
      <c r="C101" s="17">
        <v>4867</v>
      </c>
      <c r="D101" s="18" t="s">
        <v>66</v>
      </c>
      <c r="E101" s="24" t="s">
        <v>259</v>
      </c>
      <c r="F101" s="62"/>
      <c r="G101" s="58">
        <v>2356</v>
      </c>
    </row>
    <row r="102" spans="1:7" x14ac:dyDescent="0.3">
      <c r="A102" s="41">
        <v>45114</v>
      </c>
      <c r="B102" s="21" t="s">
        <v>127</v>
      </c>
      <c r="C102" s="36" t="s">
        <v>383</v>
      </c>
      <c r="D102" s="17" t="s">
        <v>79</v>
      </c>
      <c r="E102" s="30" t="s">
        <v>1466</v>
      </c>
      <c r="F102" s="47"/>
      <c r="G102" s="58">
        <v>261.67</v>
      </c>
    </row>
    <row r="103" spans="1:7" x14ac:dyDescent="0.3">
      <c r="A103" s="41">
        <v>45114</v>
      </c>
      <c r="B103" s="21" t="s">
        <v>127</v>
      </c>
      <c r="C103" s="36" t="s">
        <v>383</v>
      </c>
      <c r="D103" s="17" t="s">
        <v>79</v>
      </c>
      <c r="E103" s="30" t="s">
        <v>1467</v>
      </c>
      <c r="F103" s="47"/>
      <c r="G103" s="58">
        <v>129703.57</v>
      </c>
    </row>
    <row r="104" spans="1:7" x14ac:dyDescent="0.3">
      <c r="A104" s="41">
        <v>45114</v>
      </c>
      <c r="B104" s="21" t="s">
        <v>129</v>
      </c>
      <c r="C104" s="36">
        <v>1193</v>
      </c>
      <c r="D104" s="17" t="s">
        <v>686</v>
      </c>
      <c r="E104" s="30" t="s">
        <v>1468</v>
      </c>
      <c r="F104" s="47"/>
      <c r="G104" s="58">
        <v>59000</v>
      </c>
    </row>
    <row r="105" spans="1:7" x14ac:dyDescent="0.3">
      <c r="A105" s="42">
        <v>45114</v>
      </c>
      <c r="B105" s="22" t="s">
        <v>528</v>
      </c>
      <c r="C105" s="35" t="s">
        <v>1469</v>
      </c>
      <c r="D105" s="18" t="s">
        <v>83</v>
      </c>
      <c r="E105" s="24" t="s">
        <v>1470</v>
      </c>
      <c r="F105" s="48"/>
      <c r="G105" s="58">
        <v>3800</v>
      </c>
    </row>
    <row r="106" spans="1:7" x14ac:dyDescent="0.3">
      <c r="A106" s="41">
        <v>45114</v>
      </c>
      <c r="B106" s="21" t="s">
        <v>117</v>
      </c>
      <c r="C106" s="36">
        <v>321</v>
      </c>
      <c r="D106" s="17" t="s">
        <v>74</v>
      </c>
      <c r="E106" s="30" t="s">
        <v>1471</v>
      </c>
      <c r="F106" s="47"/>
      <c r="G106" s="58">
        <v>8500</v>
      </c>
    </row>
    <row r="107" spans="1:7" x14ac:dyDescent="0.3">
      <c r="A107" s="41">
        <v>45114</v>
      </c>
      <c r="B107" s="21" t="s">
        <v>121</v>
      </c>
      <c r="C107" s="36">
        <v>71</v>
      </c>
      <c r="D107" s="17" t="s">
        <v>74</v>
      </c>
      <c r="E107" s="30" t="s">
        <v>1472</v>
      </c>
      <c r="F107" s="47"/>
      <c r="G107" s="58">
        <v>25000</v>
      </c>
    </row>
    <row r="108" spans="1:7" x14ac:dyDescent="0.3">
      <c r="A108" s="40">
        <v>45114</v>
      </c>
      <c r="B108" s="21" t="s">
        <v>126</v>
      </c>
      <c r="C108" s="36">
        <v>174</v>
      </c>
      <c r="D108" s="17" t="s">
        <v>78</v>
      </c>
      <c r="E108" s="30" t="s">
        <v>1473</v>
      </c>
      <c r="F108" s="49"/>
      <c r="G108" s="58">
        <v>10535</v>
      </c>
    </row>
    <row r="109" spans="1:7" x14ac:dyDescent="0.3">
      <c r="A109" s="41">
        <v>45114</v>
      </c>
      <c r="B109" s="21" t="s">
        <v>120</v>
      </c>
      <c r="C109" s="36">
        <v>87</v>
      </c>
      <c r="D109" s="17" t="s">
        <v>74</v>
      </c>
      <c r="E109" s="30" t="s">
        <v>1474</v>
      </c>
      <c r="F109" s="47"/>
      <c r="G109" s="58">
        <v>11663.03</v>
      </c>
    </row>
    <row r="110" spans="1:7" x14ac:dyDescent="0.3">
      <c r="A110" s="42">
        <v>45114</v>
      </c>
      <c r="B110" s="22" t="s">
        <v>103</v>
      </c>
      <c r="C110" s="18" t="s">
        <v>377</v>
      </c>
      <c r="D110" s="18" t="s">
        <v>1144</v>
      </c>
      <c r="E110" s="24" t="s">
        <v>285</v>
      </c>
      <c r="F110" s="48"/>
      <c r="G110" s="59">
        <v>8.92</v>
      </c>
    </row>
    <row r="111" spans="1:7" x14ac:dyDescent="0.3">
      <c r="A111" s="40">
        <v>45117</v>
      </c>
      <c r="B111" s="21" t="s">
        <v>103</v>
      </c>
      <c r="C111" s="17" t="s">
        <v>377</v>
      </c>
      <c r="D111" s="17" t="s">
        <v>62</v>
      </c>
      <c r="E111" s="30" t="s">
        <v>725</v>
      </c>
      <c r="F111" s="47">
        <v>3361.83</v>
      </c>
      <c r="G111" s="59"/>
    </row>
    <row r="112" spans="1:7" x14ac:dyDescent="0.3">
      <c r="A112" s="40">
        <v>45117</v>
      </c>
      <c r="B112" s="21" t="s">
        <v>103</v>
      </c>
      <c r="C112" s="17" t="s">
        <v>377</v>
      </c>
      <c r="D112" s="17" t="s">
        <v>62</v>
      </c>
      <c r="E112" s="30" t="s">
        <v>725</v>
      </c>
      <c r="F112" s="47">
        <v>2952153.51</v>
      </c>
      <c r="G112" s="59"/>
    </row>
    <row r="113" spans="1:7" x14ac:dyDescent="0.3">
      <c r="A113" s="40">
        <v>45117</v>
      </c>
      <c r="B113" s="21" t="s">
        <v>103</v>
      </c>
      <c r="C113" s="17" t="s">
        <v>377</v>
      </c>
      <c r="D113" s="17" t="s">
        <v>62</v>
      </c>
      <c r="E113" s="30" t="s">
        <v>204</v>
      </c>
      <c r="F113" s="47">
        <v>610416.28</v>
      </c>
      <c r="G113" s="59"/>
    </row>
    <row r="114" spans="1:7" x14ac:dyDescent="0.3">
      <c r="A114" s="40">
        <v>45117</v>
      </c>
      <c r="B114" s="21" t="s">
        <v>103</v>
      </c>
      <c r="C114" s="17" t="s">
        <v>377</v>
      </c>
      <c r="D114" s="17" t="s">
        <v>629</v>
      </c>
      <c r="E114" s="30" t="s">
        <v>219</v>
      </c>
      <c r="F114" s="47">
        <v>4407.8900000000003</v>
      </c>
      <c r="G114" s="59"/>
    </row>
    <row r="115" spans="1:7" x14ac:dyDescent="0.3">
      <c r="A115" s="40">
        <v>45117</v>
      </c>
      <c r="B115" s="21" t="s">
        <v>103</v>
      </c>
      <c r="C115" s="17" t="s">
        <v>377</v>
      </c>
      <c r="D115" s="17" t="s">
        <v>62</v>
      </c>
      <c r="E115" s="30" t="s">
        <v>359</v>
      </c>
      <c r="F115" s="47">
        <v>22160.61</v>
      </c>
      <c r="G115" s="59"/>
    </row>
    <row r="116" spans="1:7" x14ac:dyDescent="0.3">
      <c r="A116" s="40">
        <v>45117</v>
      </c>
      <c r="B116" s="21" t="s">
        <v>103</v>
      </c>
      <c r="C116" s="17" t="s">
        <v>377</v>
      </c>
      <c r="D116" s="17" t="s">
        <v>629</v>
      </c>
      <c r="E116" s="30" t="s">
        <v>1475</v>
      </c>
      <c r="F116" s="47">
        <v>15000</v>
      </c>
      <c r="G116" s="59"/>
    </row>
    <row r="117" spans="1:7" x14ac:dyDescent="0.3">
      <c r="A117" s="42">
        <v>45117</v>
      </c>
      <c r="B117" s="22" t="s">
        <v>668</v>
      </c>
      <c r="C117" s="100" t="s">
        <v>909</v>
      </c>
      <c r="D117" s="18" t="s">
        <v>448</v>
      </c>
      <c r="E117" s="24" t="s">
        <v>1476</v>
      </c>
      <c r="F117" s="48"/>
      <c r="G117" s="106">
        <v>25000</v>
      </c>
    </row>
    <row r="118" spans="1:7" x14ac:dyDescent="0.3">
      <c r="A118" s="42">
        <v>45117</v>
      </c>
      <c r="B118" s="22" t="s">
        <v>668</v>
      </c>
      <c r="C118" s="100" t="s">
        <v>909</v>
      </c>
      <c r="D118" s="18" t="s">
        <v>448</v>
      </c>
      <c r="E118" s="24" t="s">
        <v>1477</v>
      </c>
      <c r="F118" s="48"/>
      <c r="G118" s="106">
        <v>38156.47</v>
      </c>
    </row>
    <row r="119" spans="1:7" x14ac:dyDescent="0.3">
      <c r="A119" s="42">
        <v>45117</v>
      </c>
      <c r="B119" s="22" t="s">
        <v>668</v>
      </c>
      <c r="C119" s="100" t="s">
        <v>909</v>
      </c>
      <c r="D119" s="18" t="s">
        <v>448</v>
      </c>
      <c r="E119" s="24" t="s">
        <v>1478</v>
      </c>
      <c r="F119" s="48"/>
      <c r="G119" s="106">
        <v>245487.99</v>
      </c>
    </row>
    <row r="120" spans="1:7" ht="24" x14ac:dyDescent="0.3">
      <c r="A120" s="42">
        <v>45117</v>
      </c>
      <c r="B120" s="22" t="s">
        <v>668</v>
      </c>
      <c r="C120" s="100" t="s">
        <v>909</v>
      </c>
      <c r="D120" s="18" t="s">
        <v>448</v>
      </c>
      <c r="E120" s="30" t="s">
        <v>1479</v>
      </c>
      <c r="F120" s="48"/>
      <c r="G120" s="106">
        <v>15104.3</v>
      </c>
    </row>
    <row r="121" spans="1:7" ht="24" x14ac:dyDescent="0.3">
      <c r="A121" s="42">
        <v>45117</v>
      </c>
      <c r="B121" s="22" t="s">
        <v>668</v>
      </c>
      <c r="C121" s="100" t="s">
        <v>909</v>
      </c>
      <c r="D121" s="18" t="s">
        <v>448</v>
      </c>
      <c r="E121" s="30" t="s">
        <v>1480</v>
      </c>
      <c r="F121" s="48"/>
      <c r="G121" s="106">
        <v>30321.759999999998</v>
      </c>
    </row>
    <row r="122" spans="1:7" x14ac:dyDescent="0.3">
      <c r="A122" s="42">
        <v>45117</v>
      </c>
      <c r="B122" s="22" t="s">
        <v>668</v>
      </c>
      <c r="C122" s="100" t="s">
        <v>909</v>
      </c>
      <c r="D122" s="18" t="s">
        <v>448</v>
      </c>
      <c r="E122" s="30" t="s">
        <v>1481</v>
      </c>
      <c r="F122" s="48"/>
      <c r="G122" s="106">
        <v>191855.13</v>
      </c>
    </row>
    <row r="123" spans="1:7" x14ac:dyDescent="0.3">
      <c r="A123" s="42">
        <v>45117</v>
      </c>
      <c r="B123" s="22" t="s">
        <v>668</v>
      </c>
      <c r="C123" s="100" t="s">
        <v>909</v>
      </c>
      <c r="D123" s="18" t="s">
        <v>448</v>
      </c>
      <c r="E123" s="30" t="s">
        <v>1482</v>
      </c>
      <c r="F123" s="48"/>
      <c r="G123" s="106">
        <v>286</v>
      </c>
    </row>
    <row r="124" spans="1:7" x14ac:dyDescent="0.3">
      <c r="A124" s="42">
        <v>45117</v>
      </c>
      <c r="B124" s="22" t="s">
        <v>668</v>
      </c>
      <c r="C124" s="100" t="s">
        <v>909</v>
      </c>
      <c r="D124" s="18" t="s">
        <v>448</v>
      </c>
      <c r="E124" s="30" t="s">
        <v>1483</v>
      </c>
      <c r="F124" s="48"/>
      <c r="G124" s="106">
        <v>230</v>
      </c>
    </row>
    <row r="125" spans="1:7" x14ac:dyDescent="0.3">
      <c r="A125" s="42">
        <v>45117</v>
      </c>
      <c r="B125" s="22" t="s">
        <v>668</v>
      </c>
      <c r="C125" s="100" t="s">
        <v>909</v>
      </c>
      <c r="D125" s="18" t="s">
        <v>448</v>
      </c>
      <c r="E125" s="30" t="s">
        <v>1484</v>
      </c>
      <c r="F125" s="48"/>
      <c r="G125" s="106">
        <v>578</v>
      </c>
    </row>
    <row r="126" spans="1:7" x14ac:dyDescent="0.3">
      <c r="A126" s="42">
        <v>45117</v>
      </c>
      <c r="B126" s="22" t="s">
        <v>668</v>
      </c>
      <c r="C126" s="100" t="s">
        <v>909</v>
      </c>
      <c r="D126" s="18" t="s">
        <v>448</v>
      </c>
      <c r="E126" s="30" t="s">
        <v>1485</v>
      </c>
      <c r="F126" s="48"/>
      <c r="G126" s="106">
        <v>1149</v>
      </c>
    </row>
    <row r="127" spans="1:7" x14ac:dyDescent="0.3">
      <c r="A127" s="42">
        <v>45117</v>
      </c>
      <c r="B127" s="22" t="s">
        <v>668</v>
      </c>
      <c r="C127" s="100" t="s">
        <v>909</v>
      </c>
      <c r="D127" s="18" t="s">
        <v>448</v>
      </c>
      <c r="E127" s="30" t="s">
        <v>1486</v>
      </c>
      <c r="F127" s="48"/>
      <c r="G127" s="106">
        <v>293.79000000000002</v>
      </c>
    </row>
    <row r="128" spans="1:7" x14ac:dyDescent="0.3">
      <c r="A128" s="42">
        <v>45117</v>
      </c>
      <c r="B128" s="22" t="s">
        <v>668</v>
      </c>
      <c r="C128" s="100" t="s">
        <v>909</v>
      </c>
      <c r="D128" s="18" t="s">
        <v>448</v>
      </c>
      <c r="E128" s="30" t="s">
        <v>1487</v>
      </c>
      <c r="F128" s="48"/>
      <c r="G128" s="106">
        <v>284000</v>
      </c>
    </row>
    <row r="129" spans="1:7" x14ac:dyDescent="0.3">
      <c r="A129" s="42">
        <v>45117</v>
      </c>
      <c r="B129" s="22" t="s">
        <v>668</v>
      </c>
      <c r="C129" s="100" t="s">
        <v>909</v>
      </c>
      <c r="D129" s="18" t="s">
        <v>448</v>
      </c>
      <c r="E129" s="30" t="s">
        <v>1488</v>
      </c>
      <c r="F129" s="48"/>
      <c r="G129" s="106">
        <v>1309212.6000000001</v>
      </c>
    </row>
    <row r="130" spans="1:7" x14ac:dyDescent="0.3">
      <c r="A130" s="42">
        <v>45117</v>
      </c>
      <c r="B130" s="22" t="s">
        <v>668</v>
      </c>
      <c r="C130" s="100" t="s">
        <v>909</v>
      </c>
      <c r="D130" s="18" t="s">
        <v>448</v>
      </c>
      <c r="E130" s="30" t="s">
        <v>1489</v>
      </c>
      <c r="F130" s="102"/>
      <c r="G130" s="106">
        <v>461148.72</v>
      </c>
    </row>
    <row r="131" spans="1:7" ht="24" x14ac:dyDescent="0.3">
      <c r="A131" s="42">
        <v>45117</v>
      </c>
      <c r="B131" s="22" t="s">
        <v>668</v>
      </c>
      <c r="C131" s="100" t="s">
        <v>909</v>
      </c>
      <c r="D131" s="18" t="s">
        <v>448</v>
      </c>
      <c r="E131" s="30" t="s">
        <v>1490</v>
      </c>
      <c r="F131" s="102"/>
      <c r="G131" s="106">
        <v>28823.91</v>
      </c>
    </row>
    <row r="132" spans="1:7" x14ac:dyDescent="0.3">
      <c r="A132" s="42">
        <v>45117</v>
      </c>
      <c r="B132" s="22" t="s">
        <v>668</v>
      </c>
      <c r="C132" s="100" t="s">
        <v>909</v>
      </c>
      <c r="D132" s="18" t="s">
        <v>448</v>
      </c>
      <c r="E132" s="30" t="s">
        <v>1491</v>
      </c>
      <c r="F132" s="102"/>
      <c r="G132" s="106">
        <v>323867.67</v>
      </c>
    </row>
    <row r="133" spans="1:7" x14ac:dyDescent="0.3">
      <c r="A133" s="42">
        <v>45117</v>
      </c>
      <c r="B133" s="22" t="s">
        <v>139</v>
      </c>
      <c r="C133" s="18">
        <v>826205</v>
      </c>
      <c r="D133" s="18" t="s">
        <v>81</v>
      </c>
      <c r="E133" s="24" t="s">
        <v>250</v>
      </c>
      <c r="F133" s="62"/>
      <c r="G133" s="49">
        <v>2423.89</v>
      </c>
    </row>
    <row r="134" spans="1:7" x14ac:dyDescent="0.3">
      <c r="A134" s="43">
        <v>45117</v>
      </c>
      <c r="B134" s="21" t="s">
        <v>1492</v>
      </c>
      <c r="C134" s="17">
        <v>13953</v>
      </c>
      <c r="D134" s="18" t="s">
        <v>78</v>
      </c>
      <c r="E134" s="24" t="s">
        <v>1493</v>
      </c>
      <c r="F134" s="49"/>
      <c r="G134" s="58">
        <v>390</v>
      </c>
    </row>
    <row r="135" spans="1:7" x14ac:dyDescent="0.3">
      <c r="A135" s="40">
        <v>45117</v>
      </c>
      <c r="B135" s="22" t="s">
        <v>179</v>
      </c>
      <c r="C135" s="35" t="s">
        <v>1494</v>
      </c>
      <c r="D135" s="18" t="s">
        <v>81</v>
      </c>
      <c r="E135" s="24" t="s">
        <v>250</v>
      </c>
      <c r="F135" s="48"/>
      <c r="G135" s="58">
        <v>304.56</v>
      </c>
    </row>
    <row r="136" spans="1:7" x14ac:dyDescent="0.3">
      <c r="A136" s="41">
        <v>45117</v>
      </c>
      <c r="B136" s="21" t="s">
        <v>143</v>
      </c>
      <c r="C136" s="36">
        <v>1720</v>
      </c>
      <c r="D136" s="17" t="s">
        <v>78</v>
      </c>
      <c r="E136" s="30" t="s">
        <v>1495</v>
      </c>
      <c r="F136" s="47"/>
      <c r="G136" s="58">
        <v>1437.33</v>
      </c>
    </row>
    <row r="137" spans="1:7" x14ac:dyDescent="0.3">
      <c r="A137" s="40">
        <v>45117</v>
      </c>
      <c r="B137" s="21" t="s">
        <v>486</v>
      </c>
      <c r="C137" s="36">
        <v>3149</v>
      </c>
      <c r="D137" s="17" t="s">
        <v>100</v>
      </c>
      <c r="E137" s="30" t="s">
        <v>1496</v>
      </c>
      <c r="F137" s="49"/>
      <c r="G137" s="49">
        <v>2167.1999999999998</v>
      </c>
    </row>
    <row r="138" spans="1:7" x14ac:dyDescent="0.3">
      <c r="A138" s="43">
        <v>45117</v>
      </c>
      <c r="B138" s="24" t="s">
        <v>1497</v>
      </c>
      <c r="C138" s="17" t="s">
        <v>381</v>
      </c>
      <c r="D138" s="17" t="s">
        <v>76</v>
      </c>
      <c r="E138" s="24" t="s">
        <v>235</v>
      </c>
      <c r="F138" s="49"/>
      <c r="G138" s="58">
        <v>1029.43</v>
      </c>
    </row>
    <row r="139" spans="1:7" x14ac:dyDescent="0.3">
      <c r="A139" s="41">
        <v>45117</v>
      </c>
      <c r="B139" s="21" t="s">
        <v>962</v>
      </c>
      <c r="C139" s="36">
        <v>202300000000008</v>
      </c>
      <c r="D139" s="17" t="s">
        <v>74</v>
      </c>
      <c r="E139" s="30" t="s">
        <v>1498</v>
      </c>
      <c r="F139" s="47"/>
      <c r="G139" s="58">
        <v>15000</v>
      </c>
    </row>
    <row r="140" spans="1:7" x14ac:dyDescent="0.3">
      <c r="A140" s="42">
        <v>45117</v>
      </c>
      <c r="B140" s="22" t="s">
        <v>1499</v>
      </c>
      <c r="C140" s="18">
        <v>3189</v>
      </c>
      <c r="D140" s="18" t="s">
        <v>68</v>
      </c>
      <c r="E140" s="24" t="s">
        <v>1500</v>
      </c>
      <c r="F140" s="48"/>
      <c r="G140" s="58">
        <v>940.25</v>
      </c>
    </row>
    <row r="141" spans="1:7" x14ac:dyDescent="0.3">
      <c r="A141" s="41">
        <v>45117</v>
      </c>
      <c r="B141" s="23" t="s">
        <v>157</v>
      </c>
      <c r="C141" s="36" t="s">
        <v>1199</v>
      </c>
      <c r="D141" s="17" t="s">
        <v>85</v>
      </c>
      <c r="E141" s="34" t="s">
        <v>1501</v>
      </c>
      <c r="F141" s="47"/>
      <c r="G141" s="58">
        <v>1965.09</v>
      </c>
    </row>
    <row r="142" spans="1:7" x14ac:dyDescent="0.3">
      <c r="A142" s="42">
        <v>45117</v>
      </c>
      <c r="B142" s="21" t="s">
        <v>138</v>
      </c>
      <c r="C142" s="36">
        <v>512</v>
      </c>
      <c r="D142" s="17" t="s">
        <v>78</v>
      </c>
      <c r="E142" s="30" t="s">
        <v>1502</v>
      </c>
      <c r="F142" s="47"/>
      <c r="G142" s="58">
        <v>880</v>
      </c>
    </row>
    <row r="143" spans="1:7" x14ac:dyDescent="0.3">
      <c r="A143" s="43">
        <v>45117</v>
      </c>
      <c r="B143" s="21" t="s">
        <v>426</v>
      </c>
      <c r="C143" s="35" t="s">
        <v>1503</v>
      </c>
      <c r="D143" s="17" t="s">
        <v>68</v>
      </c>
      <c r="E143" s="24" t="s">
        <v>251</v>
      </c>
      <c r="F143" s="47"/>
      <c r="G143" s="58">
        <v>217.86</v>
      </c>
    </row>
    <row r="144" spans="1:7" x14ac:dyDescent="0.3">
      <c r="A144" s="43">
        <v>45117</v>
      </c>
      <c r="B144" s="21" t="s">
        <v>426</v>
      </c>
      <c r="C144" s="35" t="s">
        <v>1504</v>
      </c>
      <c r="D144" s="17" t="s">
        <v>66</v>
      </c>
      <c r="E144" s="24" t="s">
        <v>365</v>
      </c>
      <c r="F144" s="47"/>
      <c r="G144" s="58">
        <v>1292.4000000000001</v>
      </c>
    </row>
    <row r="145" spans="1:7" x14ac:dyDescent="0.3">
      <c r="A145" s="40">
        <v>45117</v>
      </c>
      <c r="B145" s="21" t="s">
        <v>124</v>
      </c>
      <c r="C145" s="36">
        <v>202300000000075</v>
      </c>
      <c r="D145" s="17" t="s">
        <v>74</v>
      </c>
      <c r="E145" s="30" t="s">
        <v>1505</v>
      </c>
      <c r="F145" s="49"/>
      <c r="G145" s="58">
        <v>200287.95</v>
      </c>
    </row>
    <row r="146" spans="1:7" ht="24" x14ac:dyDescent="0.3">
      <c r="A146" s="40">
        <v>45117</v>
      </c>
      <c r="B146" s="21" t="s">
        <v>124</v>
      </c>
      <c r="C146" s="36">
        <v>202300000000073</v>
      </c>
      <c r="D146" s="17" t="s">
        <v>74</v>
      </c>
      <c r="E146" s="30" t="s">
        <v>1506</v>
      </c>
      <c r="F146" s="49"/>
      <c r="G146" s="58">
        <v>318079.87</v>
      </c>
    </row>
    <row r="147" spans="1:7" x14ac:dyDescent="0.3">
      <c r="A147" s="41">
        <v>45117</v>
      </c>
      <c r="B147" s="21" t="s">
        <v>150</v>
      </c>
      <c r="C147" s="36">
        <v>202300000000680</v>
      </c>
      <c r="D147" s="17" t="s">
        <v>84</v>
      </c>
      <c r="E147" s="30" t="s">
        <v>1507</v>
      </c>
      <c r="F147" s="47"/>
      <c r="G147" s="58">
        <v>39225.79</v>
      </c>
    </row>
    <row r="148" spans="1:7" x14ac:dyDescent="0.3">
      <c r="A148" s="43">
        <v>45117</v>
      </c>
      <c r="B148" s="21" t="s">
        <v>426</v>
      </c>
      <c r="C148" s="35" t="s">
        <v>1508</v>
      </c>
      <c r="D148" s="17" t="s">
        <v>68</v>
      </c>
      <c r="E148" s="24" t="s">
        <v>251</v>
      </c>
      <c r="F148" s="47"/>
      <c r="G148" s="58">
        <v>314.37</v>
      </c>
    </row>
    <row r="149" spans="1:7" x14ac:dyDescent="0.3">
      <c r="A149" s="40">
        <v>45117</v>
      </c>
      <c r="B149" s="21" t="s">
        <v>124</v>
      </c>
      <c r="C149" s="36">
        <v>202300000000072</v>
      </c>
      <c r="D149" s="17" t="s">
        <v>686</v>
      </c>
      <c r="E149" s="30" t="s">
        <v>1509</v>
      </c>
      <c r="F149" s="49"/>
      <c r="G149" s="58">
        <v>56310</v>
      </c>
    </row>
    <row r="150" spans="1:7" x14ac:dyDescent="0.3">
      <c r="A150" s="43">
        <v>45117</v>
      </c>
      <c r="B150" s="21" t="s">
        <v>127</v>
      </c>
      <c r="C150" s="17" t="s">
        <v>382</v>
      </c>
      <c r="D150" s="18" t="s">
        <v>1121</v>
      </c>
      <c r="E150" s="30" t="s">
        <v>1510</v>
      </c>
      <c r="F150" s="62"/>
      <c r="G150" s="58">
        <v>121.3</v>
      </c>
    </row>
    <row r="151" spans="1:7" x14ac:dyDescent="0.3">
      <c r="A151" s="43">
        <v>45117</v>
      </c>
      <c r="B151" s="24" t="s">
        <v>1511</v>
      </c>
      <c r="C151" s="17" t="s">
        <v>381</v>
      </c>
      <c r="D151" s="17" t="s">
        <v>76</v>
      </c>
      <c r="E151" s="24" t="s">
        <v>235</v>
      </c>
      <c r="F151" s="49"/>
      <c r="G151" s="58">
        <v>1862.32</v>
      </c>
    </row>
    <row r="152" spans="1:7" x14ac:dyDescent="0.3">
      <c r="A152" s="41">
        <v>45117</v>
      </c>
      <c r="B152" s="21" t="s">
        <v>983</v>
      </c>
      <c r="C152" s="36">
        <v>1553</v>
      </c>
      <c r="D152" s="17" t="s">
        <v>78</v>
      </c>
      <c r="E152" s="30" t="s">
        <v>1249</v>
      </c>
      <c r="F152" s="47"/>
      <c r="G152" s="58">
        <v>2500</v>
      </c>
    </row>
    <row r="153" spans="1:7" x14ac:dyDescent="0.3">
      <c r="A153" s="42">
        <v>45117</v>
      </c>
      <c r="B153" s="22" t="s">
        <v>103</v>
      </c>
      <c r="C153" s="18" t="s">
        <v>377</v>
      </c>
      <c r="D153" s="18" t="s">
        <v>65</v>
      </c>
      <c r="E153" s="24" t="s">
        <v>217</v>
      </c>
      <c r="F153" s="48"/>
      <c r="G153" s="59">
        <v>26.759999999999998</v>
      </c>
    </row>
    <row r="154" spans="1:7" x14ac:dyDescent="0.3">
      <c r="A154" s="41">
        <v>45117</v>
      </c>
      <c r="B154" s="21" t="s">
        <v>200</v>
      </c>
      <c r="C154" s="35" t="s">
        <v>1512</v>
      </c>
      <c r="D154" s="17" t="s">
        <v>82</v>
      </c>
      <c r="E154" s="24" t="s">
        <v>252</v>
      </c>
      <c r="F154" s="47"/>
      <c r="G154" s="58">
        <v>4936</v>
      </c>
    </row>
    <row r="155" spans="1:7" x14ac:dyDescent="0.3">
      <c r="A155" s="41">
        <v>45117</v>
      </c>
      <c r="B155" s="27" t="s">
        <v>186</v>
      </c>
      <c r="C155" s="37">
        <v>2792172</v>
      </c>
      <c r="D155" s="19" t="s">
        <v>72</v>
      </c>
      <c r="E155" s="34" t="s">
        <v>1513</v>
      </c>
      <c r="F155" s="105"/>
      <c r="G155" s="58">
        <v>272.41000000000003</v>
      </c>
    </row>
    <row r="156" spans="1:7" x14ac:dyDescent="0.3">
      <c r="A156" s="40">
        <v>45118</v>
      </c>
      <c r="B156" s="21" t="s">
        <v>103</v>
      </c>
      <c r="C156" s="17" t="s">
        <v>377</v>
      </c>
      <c r="D156" s="17" t="s">
        <v>62</v>
      </c>
      <c r="E156" s="30" t="s">
        <v>204</v>
      </c>
      <c r="F156" s="47">
        <v>167051.63</v>
      </c>
      <c r="G156" s="58"/>
    </row>
    <row r="157" spans="1:7" x14ac:dyDescent="0.3">
      <c r="A157" s="40">
        <v>45118</v>
      </c>
      <c r="B157" s="21" t="s">
        <v>103</v>
      </c>
      <c r="C157" s="17" t="s">
        <v>377</v>
      </c>
      <c r="D157" s="17" t="s">
        <v>629</v>
      </c>
      <c r="E157" s="30" t="s">
        <v>1514</v>
      </c>
      <c r="F157" s="103">
        <v>34784.58</v>
      </c>
      <c r="G157" s="58"/>
    </row>
    <row r="158" spans="1:7" x14ac:dyDescent="0.3">
      <c r="A158" s="40">
        <v>45118</v>
      </c>
      <c r="B158" s="21" t="s">
        <v>103</v>
      </c>
      <c r="C158" s="17" t="s">
        <v>377</v>
      </c>
      <c r="D158" s="17" t="s">
        <v>629</v>
      </c>
      <c r="E158" s="30" t="s">
        <v>1515</v>
      </c>
      <c r="F158" s="103">
        <v>43.73</v>
      </c>
      <c r="G158" s="58"/>
    </row>
    <row r="159" spans="1:7" x14ac:dyDescent="0.3">
      <c r="A159" s="40">
        <v>45118</v>
      </c>
      <c r="B159" s="21" t="s">
        <v>187</v>
      </c>
      <c r="C159" s="36">
        <v>965</v>
      </c>
      <c r="D159" s="17" t="s">
        <v>99</v>
      </c>
      <c r="E159" s="30" t="s">
        <v>1516</v>
      </c>
      <c r="F159" s="47"/>
      <c r="G159" s="58">
        <v>14400</v>
      </c>
    </row>
    <row r="160" spans="1:7" x14ac:dyDescent="0.3">
      <c r="A160" s="42">
        <v>45118</v>
      </c>
      <c r="B160" s="22" t="s">
        <v>103</v>
      </c>
      <c r="C160" s="18" t="s">
        <v>377</v>
      </c>
      <c r="D160" s="18" t="s">
        <v>65</v>
      </c>
      <c r="E160" s="24" t="s">
        <v>208</v>
      </c>
      <c r="F160" s="48"/>
      <c r="G160" s="59">
        <v>1.07</v>
      </c>
    </row>
    <row r="161" spans="1:7" ht="24" x14ac:dyDescent="0.3">
      <c r="A161" s="40">
        <v>45118</v>
      </c>
      <c r="B161" s="21" t="s">
        <v>124</v>
      </c>
      <c r="C161" s="36">
        <v>202300000000074</v>
      </c>
      <c r="D161" s="17" t="s">
        <v>74</v>
      </c>
      <c r="E161" s="30" t="s">
        <v>1506</v>
      </c>
      <c r="F161" s="49"/>
      <c r="G161" s="58">
        <v>70942.84</v>
      </c>
    </row>
    <row r="162" spans="1:7" x14ac:dyDescent="0.3">
      <c r="A162" s="40">
        <v>45118</v>
      </c>
      <c r="B162" s="21" t="s">
        <v>124</v>
      </c>
      <c r="C162" s="36">
        <v>202300000000076</v>
      </c>
      <c r="D162" s="17" t="s">
        <v>74</v>
      </c>
      <c r="E162" s="30" t="s">
        <v>1505</v>
      </c>
      <c r="F162" s="49"/>
      <c r="G162" s="58">
        <v>44986.68</v>
      </c>
    </row>
    <row r="163" spans="1:7" x14ac:dyDescent="0.3">
      <c r="A163" s="40">
        <v>45118</v>
      </c>
      <c r="B163" s="21" t="s">
        <v>149</v>
      </c>
      <c r="C163" s="36">
        <v>202300000000058</v>
      </c>
      <c r="D163" s="17" t="s">
        <v>63</v>
      </c>
      <c r="E163" s="33" t="s">
        <v>1517</v>
      </c>
      <c r="F163" s="49"/>
      <c r="G163" s="58">
        <v>2500</v>
      </c>
    </row>
    <row r="164" spans="1:7" x14ac:dyDescent="0.3">
      <c r="A164" s="42">
        <v>45118</v>
      </c>
      <c r="B164" s="22" t="s">
        <v>107</v>
      </c>
      <c r="C164" s="36">
        <v>5203</v>
      </c>
      <c r="D164" s="17" t="s">
        <v>82</v>
      </c>
      <c r="E164" s="24" t="s">
        <v>1518</v>
      </c>
      <c r="F164" s="47"/>
      <c r="G164" s="58">
        <v>10000</v>
      </c>
    </row>
    <row r="165" spans="1:7" x14ac:dyDescent="0.3">
      <c r="A165" s="43">
        <v>45118</v>
      </c>
      <c r="B165" s="21" t="s">
        <v>127</v>
      </c>
      <c r="C165" s="17" t="s">
        <v>382</v>
      </c>
      <c r="D165" s="18" t="s">
        <v>1121</v>
      </c>
      <c r="E165" s="30" t="s">
        <v>1519</v>
      </c>
      <c r="F165" s="62"/>
      <c r="G165" s="58">
        <v>43.73</v>
      </c>
    </row>
    <row r="166" spans="1:7" x14ac:dyDescent="0.3">
      <c r="A166" s="41">
        <v>45118</v>
      </c>
      <c r="B166" s="23" t="s">
        <v>108</v>
      </c>
      <c r="C166" s="36" t="s">
        <v>1199</v>
      </c>
      <c r="D166" s="17" t="s">
        <v>85</v>
      </c>
      <c r="E166" s="34" t="s">
        <v>1520</v>
      </c>
      <c r="F166" s="47"/>
      <c r="G166" s="58">
        <v>34784.58</v>
      </c>
    </row>
    <row r="167" spans="1:7" x14ac:dyDescent="0.3">
      <c r="A167" s="40">
        <v>45118</v>
      </c>
      <c r="B167" s="21" t="s">
        <v>152</v>
      </c>
      <c r="C167" s="36" t="s">
        <v>384</v>
      </c>
      <c r="D167" s="17" t="s">
        <v>63</v>
      </c>
      <c r="E167" s="30" t="s">
        <v>265</v>
      </c>
      <c r="F167" s="47"/>
      <c r="G167" s="58">
        <v>4712.12</v>
      </c>
    </row>
    <row r="168" spans="1:7" x14ac:dyDescent="0.3">
      <c r="A168" s="41">
        <v>45118</v>
      </c>
      <c r="B168" s="21" t="s">
        <v>130</v>
      </c>
      <c r="C168" s="36">
        <v>2034</v>
      </c>
      <c r="D168" s="17" t="s">
        <v>80</v>
      </c>
      <c r="E168" s="30" t="s">
        <v>1521</v>
      </c>
      <c r="F168" s="47"/>
      <c r="G168" s="58">
        <v>19500</v>
      </c>
    </row>
    <row r="169" spans="1:7" x14ac:dyDescent="0.3">
      <c r="A169" s="42">
        <v>45118</v>
      </c>
      <c r="B169" s="22" t="s">
        <v>103</v>
      </c>
      <c r="C169" s="18" t="s">
        <v>377</v>
      </c>
      <c r="D169" s="18" t="s">
        <v>65</v>
      </c>
      <c r="E169" s="24" t="s">
        <v>217</v>
      </c>
      <c r="F169" s="48"/>
      <c r="G169" s="59">
        <v>8.92</v>
      </c>
    </row>
    <row r="170" spans="1:7" x14ac:dyDescent="0.3">
      <c r="A170" s="40">
        <v>45119</v>
      </c>
      <c r="B170" s="21" t="s">
        <v>103</v>
      </c>
      <c r="C170" s="17" t="s">
        <v>377</v>
      </c>
      <c r="D170" s="17" t="s">
        <v>62</v>
      </c>
      <c r="E170" s="30" t="s">
        <v>725</v>
      </c>
      <c r="F170" s="47">
        <v>79476.03</v>
      </c>
      <c r="G170" s="59"/>
    </row>
    <row r="171" spans="1:7" x14ac:dyDescent="0.3">
      <c r="A171" s="40">
        <v>45119</v>
      </c>
      <c r="B171" s="21" t="s">
        <v>103</v>
      </c>
      <c r="C171" s="17" t="s">
        <v>377</v>
      </c>
      <c r="D171" s="17" t="s">
        <v>629</v>
      </c>
      <c r="E171" s="30" t="s">
        <v>219</v>
      </c>
      <c r="F171" s="47">
        <v>32399.67</v>
      </c>
      <c r="G171" s="59"/>
    </row>
    <row r="172" spans="1:7" x14ac:dyDescent="0.3">
      <c r="A172" s="41">
        <v>45119</v>
      </c>
      <c r="B172" s="23" t="s">
        <v>157</v>
      </c>
      <c r="C172" s="36" t="s">
        <v>1199</v>
      </c>
      <c r="D172" s="17" t="s">
        <v>85</v>
      </c>
      <c r="E172" s="34" t="s">
        <v>1522</v>
      </c>
      <c r="F172" s="47"/>
      <c r="G172" s="58">
        <v>5878.29</v>
      </c>
    </row>
    <row r="173" spans="1:7" x14ac:dyDescent="0.3">
      <c r="A173" s="43">
        <v>45119</v>
      </c>
      <c r="B173" s="21" t="s">
        <v>110</v>
      </c>
      <c r="C173" s="36">
        <v>436479</v>
      </c>
      <c r="D173" s="17" t="s">
        <v>83</v>
      </c>
      <c r="E173" s="24" t="s">
        <v>216</v>
      </c>
      <c r="F173" s="48"/>
      <c r="G173" s="58">
        <v>296.95999999999998</v>
      </c>
    </row>
    <row r="174" spans="1:7" x14ac:dyDescent="0.3">
      <c r="A174" s="42">
        <v>45119</v>
      </c>
      <c r="B174" s="22" t="s">
        <v>103</v>
      </c>
      <c r="C174" s="18" t="s">
        <v>377</v>
      </c>
      <c r="D174" s="18" t="s">
        <v>65</v>
      </c>
      <c r="E174" s="24" t="s">
        <v>208</v>
      </c>
      <c r="F174" s="48"/>
      <c r="G174" s="59">
        <v>5.35</v>
      </c>
    </row>
    <row r="175" spans="1:7" x14ac:dyDescent="0.3">
      <c r="A175" s="41">
        <v>45119</v>
      </c>
      <c r="B175" s="21" t="s">
        <v>118</v>
      </c>
      <c r="C175" s="36">
        <v>1407</v>
      </c>
      <c r="D175" s="17" t="s">
        <v>75</v>
      </c>
      <c r="E175" s="30" t="s">
        <v>1523</v>
      </c>
      <c r="F175" s="49"/>
      <c r="G175" s="58">
        <v>19884.150000000001</v>
      </c>
    </row>
    <row r="176" spans="1:7" x14ac:dyDescent="0.3">
      <c r="A176" s="43">
        <v>45119</v>
      </c>
      <c r="B176" s="22" t="s">
        <v>504</v>
      </c>
      <c r="C176" s="35" t="s">
        <v>1524</v>
      </c>
      <c r="D176" s="18" t="s">
        <v>63</v>
      </c>
      <c r="E176" s="24" t="s">
        <v>1525</v>
      </c>
      <c r="F176" s="49"/>
      <c r="G176" s="58">
        <v>1595</v>
      </c>
    </row>
    <row r="177" spans="1:7" x14ac:dyDescent="0.3">
      <c r="A177" s="43">
        <v>45119</v>
      </c>
      <c r="B177" s="22" t="s">
        <v>504</v>
      </c>
      <c r="C177" s="35" t="s">
        <v>1526</v>
      </c>
      <c r="D177" s="18" t="s">
        <v>63</v>
      </c>
      <c r="E177" s="24" t="s">
        <v>506</v>
      </c>
      <c r="F177" s="49"/>
      <c r="G177" s="58">
        <v>1595</v>
      </c>
    </row>
    <row r="178" spans="1:7" x14ac:dyDescent="0.3">
      <c r="A178" s="40">
        <v>45119</v>
      </c>
      <c r="B178" s="107" t="s">
        <v>656</v>
      </c>
      <c r="C178" s="108">
        <v>202300000000146</v>
      </c>
      <c r="D178" s="17" t="s">
        <v>71</v>
      </c>
      <c r="E178" s="107" t="s">
        <v>1527</v>
      </c>
      <c r="F178" s="47"/>
      <c r="G178" s="58">
        <v>9713.4699999999993</v>
      </c>
    </row>
    <row r="179" spans="1:7" x14ac:dyDescent="0.3">
      <c r="A179" s="41">
        <v>45119</v>
      </c>
      <c r="B179" s="21" t="s">
        <v>196</v>
      </c>
      <c r="C179" s="35" t="s">
        <v>1528</v>
      </c>
      <c r="D179" s="17" t="s">
        <v>66</v>
      </c>
      <c r="E179" s="24" t="s">
        <v>226</v>
      </c>
      <c r="F179" s="47"/>
      <c r="G179" s="58">
        <v>3575</v>
      </c>
    </row>
    <row r="180" spans="1:7" x14ac:dyDescent="0.3">
      <c r="A180" s="41">
        <v>45119</v>
      </c>
      <c r="B180" s="21" t="s">
        <v>164</v>
      </c>
      <c r="C180" s="36">
        <v>202300000000105</v>
      </c>
      <c r="D180" s="17" t="s">
        <v>86</v>
      </c>
      <c r="E180" s="30" t="s">
        <v>1529</v>
      </c>
      <c r="F180" s="47"/>
      <c r="G180" s="58">
        <v>12976.08</v>
      </c>
    </row>
    <row r="181" spans="1:7" x14ac:dyDescent="0.3">
      <c r="A181" s="41">
        <v>45119</v>
      </c>
      <c r="B181" s="23" t="s">
        <v>157</v>
      </c>
      <c r="C181" s="36" t="s">
        <v>1199</v>
      </c>
      <c r="D181" s="17" t="s">
        <v>85</v>
      </c>
      <c r="E181" s="34" t="s">
        <v>1522</v>
      </c>
      <c r="F181" s="47"/>
      <c r="G181" s="58">
        <v>26521.38</v>
      </c>
    </row>
    <row r="182" spans="1:7" x14ac:dyDescent="0.3">
      <c r="A182" s="43">
        <v>45119</v>
      </c>
      <c r="B182" s="22" t="s">
        <v>136</v>
      </c>
      <c r="C182" s="35" t="s">
        <v>1530</v>
      </c>
      <c r="D182" s="18" t="s">
        <v>66</v>
      </c>
      <c r="E182" s="24" t="s">
        <v>226</v>
      </c>
      <c r="F182" s="47"/>
      <c r="G182" s="58">
        <v>4398.24</v>
      </c>
    </row>
    <row r="183" spans="1:7" x14ac:dyDescent="0.3">
      <c r="A183" s="41">
        <v>45119</v>
      </c>
      <c r="B183" s="21" t="s">
        <v>132</v>
      </c>
      <c r="C183" s="36">
        <v>1218</v>
      </c>
      <c r="D183" s="17" t="s">
        <v>78</v>
      </c>
      <c r="E183" s="30" t="s">
        <v>1531</v>
      </c>
      <c r="F183" s="47"/>
      <c r="G183" s="58">
        <v>25000</v>
      </c>
    </row>
    <row r="184" spans="1:7" x14ac:dyDescent="0.3">
      <c r="A184" s="43">
        <v>45119</v>
      </c>
      <c r="B184" s="25" t="s">
        <v>1391</v>
      </c>
      <c r="C184" s="35" t="s">
        <v>1532</v>
      </c>
      <c r="D184" s="20" t="s">
        <v>66</v>
      </c>
      <c r="E184" s="32" t="s">
        <v>365</v>
      </c>
      <c r="F184" s="48"/>
      <c r="G184" s="58">
        <v>423.4</v>
      </c>
    </row>
    <row r="185" spans="1:7" x14ac:dyDescent="0.3">
      <c r="A185" s="42">
        <v>45119</v>
      </c>
      <c r="B185" s="22" t="s">
        <v>103</v>
      </c>
      <c r="C185" s="18" t="s">
        <v>377</v>
      </c>
      <c r="D185" s="18" t="s">
        <v>65</v>
      </c>
      <c r="E185" s="24" t="s">
        <v>217</v>
      </c>
      <c r="F185" s="48"/>
      <c r="G185" s="59">
        <v>13.379999999999999</v>
      </c>
    </row>
    <row r="186" spans="1:7" x14ac:dyDescent="0.3">
      <c r="A186" s="40">
        <v>45120</v>
      </c>
      <c r="B186" s="21" t="s">
        <v>103</v>
      </c>
      <c r="C186" s="17" t="s">
        <v>377</v>
      </c>
      <c r="D186" s="17" t="s">
        <v>62</v>
      </c>
      <c r="E186" s="30" t="s">
        <v>204</v>
      </c>
      <c r="F186" s="47">
        <v>215887.07</v>
      </c>
      <c r="G186" s="59"/>
    </row>
    <row r="187" spans="1:7" x14ac:dyDescent="0.3">
      <c r="A187" s="42">
        <v>45120</v>
      </c>
      <c r="B187" s="22" t="s">
        <v>1272</v>
      </c>
      <c r="C187" s="35" t="s">
        <v>1533</v>
      </c>
      <c r="D187" s="17" t="s">
        <v>66</v>
      </c>
      <c r="E187" s="24" t="s">
        <v>226</v>
      </c>
      <c r="F187" s="48"/>
      <c r="G187" s="58">
        <v>250.6</v>
      </c>
    </row>
    <row r="188" spans="1:7" x14ac:dyDescent="0.3">
      <c r="A188" s="42">
        <v>45120</v>
      </c>
      <c r="B188" s="22" t="s">
        <v>1272</v>
      </c>
      <c r="C188" s="35" t="s">
        <v>1534</v>
      </c>
      <c r="D188" s="17" t="s">
        <v>91</v>
      </c>
      <c r="E188" s="24" t="s">
        <v>354</v>
      </c>
      <c r="F188" s="48"/>
      <c r="G188" s="58">
        <v>3948.04</v>
      </c>
    </row>
    <row r="189" spans="1:7" x14ac:dyDescent="0.3">
      <c r="A189" s="42">
        <v>45120</v>
      </c>
      <c r="B189" s="22" t="s">
        <v>1272</v>
      </c>
      <c r="C189" s="35" t="s">
        <v>1535</v>
      </c>
      <c r="D189" s="17" t="s">
        <v>91</v>
      </c>
      <c r="E189" s="24" t="s">
        <v>1277</v>
      </c>
      <c r="F189" s="48"/>
      <c r="G189" s="58">
        <v>4462.1000000000004</v>
      </c>
    </row>
    <row r="190" spans="1:7" x14ac:dyDescent="0.3">
      <c r="A190" s="43">
        <v>45120</v>
      </c>
      <c r="B190" s="22" t="s">
        <v>175</v>
      </c>
      <c r="C190" s="17">
        <v>13343</v>
      </c>
      <c r="D190" s="18" t="s">
        <v>66</v>
      </c>
      <c r="E190" s="24" t="s">
        <v>226</v>
      </c>
      <c r="F190" s="49"/>
      <c r="G190" s="58">
        <v>6479.4</v>
      </c>
    </row>
    <row r="191" spans="1:7" x14ac:dyDescent="0.3">
      <c r="A191" s="41">
        <v>45120</v>
      </c>
      <c r="B191" s="21" t="s">
        <v>125</v>
      </c>
      <c r="C191" s="36">
        <v>301</v>
      </c>
      <c r="D191" s="17" t="s">
        <v>77</v>
      </c>
      <c r="E191" s="30" t="s">
        <v>293</v>
      </c>
      <c r="F191" s="49"/>
      <c r="G191" s="58">
        <v>200262.2</v>
      </c>
    </row>
    <row r="192" spans="1:7" x14ac:dyDescent="0.3">
      <c r="A192" s="42">
        <v>45120</v>
      </c>
      <c r="B192" s="22" t="s">
        <v>103</v>
      </c>
      <c r="C192" s="18" t="s">
        <v>377</v>
      </c>
      <c r="D192" s="18" t="s">
        <v>65</v>
      </c>
      <c r="E192" s="24" t="s">
        <v>422</v>
      </c>
      <c r="F192" s="48"/>
      <c r="G192" s="59">
        <v>2.5</v>
      </c>
    </row>
    <row r="193" spans="1:7" x14ac:dyDescent="0.3">
      <c r="A193" s="43">
        <v>45120</v>
      </c>
      <c r="B193" s="22" t="s">
        <v>1536</v>
      </c>
      <c r="C193" s="35" t="s">
        <v>1537</v>
      </c>
      <c r="D193" s="18" t="s">
        <v>66</v>
      </c>
      <c r="E193" s="30" t="s">
        <v>226</v>
      </c>
      <c r="F193" s="62"/>
      <c r="G193" s="58">
        <v>480</v>
      </c>
    </row>
    <row r="194" spans="1:7" x14ac:dyDescent="0.3">
      <c r="A194" s="42">
        <v>45120</v>
      </c>
      <c r="B194" s="22" t="s">
        <v>103</v>
      </c>
      <c r="C194" s="18" t="s">
        <v>377</v>
      </c>
      <c r="D194" s="18" t="s">
        <v>65</v>
      </c>
      <c r="E194" s="24" t="s">
        <v>217</v>
      </c>
      <c r="F194" s="48"/>
      <c r="G194" s="59">
        <v>2.23</v>
      </c>
    </row>
    <row r="195" spans="1:7" x14ac:dyDescent="0.3">
      <c r="A195" s="40">
        <v>45121</v>
      </c>
      <c r="B195" s="21" t="s">
        <v>103</v>
      </c>
      <c r="C195" s="17" t="s">
        <v>377</v>
      </c>
      <c r="D195" s="17" t="s">
        <v>62</v>
      </c>
      <c r="E195" s="30" t="s">
        <v>204</v>
      </c>
      <c r="F195" s="47">
        <v>59953.63</v>
      </c>
      <c r="G195" s="59"/>
    </row>
    <row r="196" spans="1:7" x14ac:dyDescent="0.3">
      <c r="A196" s="40">
        <v>45121</v>
      </c>
      <c r="B196" s="21" t="s">
        <v>171</v>
      </c>
      <c r="C196" s="36">
        <v>44809863</v>
      </c>
      <c r="D196" s="19" t="s">
        <v>63</v>
      </c>
      <c r="E196" s="30" t="s">
        <v>1538</v>
      </c>
      <c r="F196" s="47"/>
      <c r="G196" s="58">
        <v>1580.85</v>
      </c>
    </row>
    <row r="197" spans="1:7" x14ac:dyDescent="0.3">
      <c r="A197" s="41">
        <v>45121</v>
      </c>
      <c r="B197" s="21" t="s">
        <v>1131</v>
      </c>
      <c r="C197" s="36">
        <v>17682</v>
      </c>
      <c r="D197" s="17" t="s">
        <v>82</v>
      </c>
      <c r="E197" s="30" t="s">
        <v>252</v>
      </c>
      <c r="F197" s="47"/>
      <c r="G197" s="58">
        <v>3971.48</v>
      </c>
    </row>
    <row r="198" spans="1:7" x14ac:dyDescent="0.3">
      <c r="A198" s="40">
        <v>45121</v>
      </c>
      <c r="B198" s="21" t="s">
        <v>112</v>
      </c>
      <c r="C198" s="36">
        <v>19025</v>
      </c>
      <c r="D198" s="19" t="s">
        <v>63</v>
      </c>
      <c r="E198" s="30" t="s">
        <v>1539</v>
      </c>
      <c r="F198" s="47"/>
      <c r="G198" s="48">
        <v>873.87</v>
      </c>
    </row>
    <row r="199" spans="1:7" x14ac:dyDescent="0.3">
      <c r="A199" s="41">
        <v>45121</v>
      </c>
      <c r="B199" s="22" t="s">
        <v>135</v>
      </c>
      <c r="C199" s="17">
        <v>3286</v>
      </c>
      <c r="D199" s="17" t="s">
        <v>66</v>
      </c>
      <c r="E199" s="24" t="s">
        <v>226</v>
      </c>
      <c r="F199" s="47"/>
      <c r="G199" s="106">
        <v>4200</v>
      </c>
    </row>
    <row r="200" spans="1:7" x14ac:dyDescent="0.3">
      <c r="A200" s="41">
        <v>45121</v>
      </c>
      <c r="B200" s="22" t="s">
        <v>135</v>
      </c>
      <c r="C200" s="17">
        <v>3297</v>
      </c>
      <c r="D200" s="17" t="s">
        <v>66</v>
      </c>
      <c r="E200" s="24" t="s">
        <v>226</v>
      </c>
      <c r="F200" s="47"/>
      <c r="G200" s="106">
        <v>6716.5</v>
      </c>
    </row>
    <row r="201" spans="1:7" x14ac:dyDescent="0.3">
      <c r="A201" s="41">
        <v>45121</v>
      </c>
      <c r="B201" s="22" t="s">
        <v>135</v>
      </c>
      <c r="C201" s="17">
        <v>3301</v>
      </c>
      <c r="D201" s="17" t="s">
        <v>66</v>
      </c>
      <c r="E201" s="24" t="s">
        <v>226</v>
      </c>
      <c r="F201" s="47"/>
      <c r="G201" s="106">
        <v>843</v>
      </c>
    </row>
    <row r="202" spans="1:7" x14ac:dyDescent="0.3">
      <c r="A202" s="41">
        <v>45121</v>
      </c>
      <c r="B202" s="22" t="s">
        <v>135</v>
      </c>
      <c r="C202" s="17">
        <v>3296</v>
      </c>
      <c r="D202" s="17" t="s">
        <v>82</v>
      </c>
      <c r="E202" s="24" t="s">
        <v>252</v>
      </c>
      <c r="F202" s="47"/>
      <c r="G202" s="106">
        <v>8519.7999999999993</v>
      </c>
    </row>
    <row r="203" spans="1:7" x14ac:dyDescent="0.3">
      <c r="A203" s="41">
        <v>45121</v>
      </c>
      <c r="B203" s="22" t="s">
        <v>135</v>
      </c>
      <c r="C203" s="17">
        <v>3328</v>
      </c>
      <c r="D203" s="17" t="s">
        <v>82</v>
      </c>
      <c r="E203" s="24" t="s">
        <v>252</v>
      </c>
      <c r="F203" s="47"/>
      <c r="G203" s="106">
        <v>10224</v>
      </c>
    </row>
    <row r="204" spans="1:7" x14ac:dyDescent="0.3">
      <c r="A204" s="41">
        <v>45121</v>
      </c>
      <c r="B204" s="22" t="s">
        <v>135</v>
      </c>
      <c r="C204" s="17">
        <v>3373</v>
      </c>
      <c r="D204" s="17" t="s">
        <v>66</v>
      </c>
      <c r="E204" s="24" t="s">
        <v>226</v>
      </c>
      <c r="F204" s="47"/>
      <c r="G204" s="106">
        <v>2466</v>
      </c>
    </row>
    <row r="205" spans="1:7" x14ac:dyDescent="0.3">
      <c r="A205" s="41">
        <v>45121</v>
      </c>
      <c r="B205" s="22" t="s">
        <v>135</v>
      </c>
      <c r="C205" s="17">
        <v>3374</v>
      </c>
      <c r="D205" s="17" t="s">
        <v>82</v>
      </c>
      <c r="E205" s="24" t="s">
        <v>252</v>
      </c>
      <c r="F205" s="47"/>
      <c r="G205" s="106">
        <v>4894.5</v>
      </c>
    </row>
    <row r="206" spans="1:7" x14ac:dyDescent="0.3">
      <c r="A206" s="41">
        <v>45121</v>
      </c>
      <c r="B206" s="22" t="s">
        <v>135</v>
      </c>
      <c r="C206" s="17">
        <v>3379</v>
      </c>
      <c r="D206" s="17" t="s">
        <v>66</v>
      </c>
      <c r="E206" s="24" t="s">
        <v>226</v>
      </c>
      <c r="F206" s="47"/>
      <c r="G206" s="106">
        <v>2049.4</v>
      </c>
    </row>
    <row r="207" spans="1:7" x14ac:dyDescent="0.3">
      <c r="A207" s="41">
        <v>45121</v>
      </c>
      <c r="B207" s="22" t="s">
        <v>135</v>
      </c>
      <c r="C207" s="17">
        <v>3381</v>
      </c>
      <c r="D207" s="17" t="s">
        <v>66</v>
      </c>
      <c r="E207" s="24" t="s">
        <v>226</v>
      </c>
      <c r="F207" s="47"/>
      <c r="G207" s="106">
        <v>4300</v>
      </c>
    </row>
    <row r="208" spans="1:7" x14ac:dyDescent="0.3">
      <c r="A208" s="41">
        <v>45121</v>
      </c>
      <c r="B208" s="22" t="s">
        <v>135</v>
      </c>
      <c r="C208" s="17">
        <v>3385</v>
      </c>
      <c r="D208" s="17" t="s">
        <v>82</v>
      </c>
      <c r="E208" s="24" t="s">
        <v>252</v>
      </c>
      <c r="F208" s="47"/>
      <c r="G208" s="106">
        <v>1422.7</v>
      </c>
    </row>
    <row r="209" spans="1:7" x14ac:dyDescent="0.3">
      <c r="A209" s="41">
        <v>45121</v>
      </c>
      <c r="B209" s="22" t="s">
        <v>135</v>
      </c>
      <c r="C209" s="17">
        <v>3388</v>
      </c>
      <c r="D209" s="17" t="s">
        <v>82</v>
      </c>
      <c r="E209" s="24" t="s">
        <v>252</v>
      </c>
      <c r="F209" s="47"/>
      <c r="G209" s="106">
        <v>429.3</v>
      </c>
    </row>
    <row r="210" spans="1:7" x14ac:dyDescent="0.3">
      <c r="A210" s="41">
        <v>45121</v>
      </c>
      <c r="B210" s="21" t="s">
        <v>190</v>
      </c>
      <c r="C210" s="36">
        <v>201</v>
      </c>
      <c r="D210" s="19" t="s">
        <v>74</v>
      </c>
      <c r="E210" s="34" t="s">
        <v>1540</v>
      </c>
      <c r="F210" s="61"/>
      <c r="G210" s="49">
        <v>7460</v>
      </c>
    </row>
    <row r="211" spans="1:7" x14ac:dyDescent="0.3">
      <c r="A211" s="42">
        <v>45121</v>
      </c>
      <c r="B211" s="22" t="s">
        <v>103</v>
      </c>
      <c r="C211" s="18" t="s">
        <v>377</v>
      </c>
      <c r="D211" s="18" t="s">
        <v>65</v>
      </c>
      <c r="E211" s="24" t="s">
        <v>217</v>
      </c>
      <c r="F211" s="48"/>
      <c r="G211" s="59">
        <v>2.23</v>
      </c>
    </row>
    <row r="212" spans="1:7" x14ac:dyDescent="0.3">
      <c r="A212" s="40">
        <v>45124</v>
      </c>
      <c r="B212" s="21" t="s">
        <v>103</v>
      </c>
      <c r="C212" s="17" t="s">
        <v>377</v>
      </c>
      <c r="D212" s="17" t="s">
        <v>62</v>
      </c>
      <c r="E212" s="30" t="s">
        <v>204</v>
      </c>
      <c r="F212" s="47">
        <v>27371.42</v>
      </c>
      <c r="G212" s="59"/>
    </row>
    <row r="213" spans="1:7" x14ac:dyDescent="0.3">
      <c r="A213" s="40">
        <v>45124</v>
      </c>
      <c r="B213" s="21" t="s">
        <v>103</v>
      </c>
      <c r="C213" s="17" t="s">
        <v>377</v>
      </c>
      <c r="D213" s="17" t="s">
        <v>629</v>
      </c>
      <c r="E213" s="30" t="s">
        <v>1541</v>
      </c>
      <c r="F213" s="103">
        <v>4783.24</v>
      </c>
      <c r="G213" s="59"/>
    </row>
    <row r="214" spans="1:7" x14ac:dyDescent="0.3">
      <c r="A214" s="40">
        <v>45124</v>
      </c>
      <c r="B214" s="21" t="s">
        <v>103</v>
      </c>
      <c r="C214" s="17" t="s">
        <v>377</v>
      </c>
      <c r="D214" s="17" t="s">
        <v>629</v>
      </c>
      <c r="E214" s="30" t="s">
        <v>1542</v>
      </c>
      <c r="F214" s="103">
        <v>1538.12</v>
      </c>
      <c r="G214" s="59"/>
    </row>
    <row r="215" spans="1:7" x14ac:dyDescent="0.3">
      <c r="A215" s="42">
        <v>45124</v>
      </c>
      <c r="B215" s="22" t="s">
        <v>177</v>
      </c>
      <c r="C215" s="18">
        <v>7253735</v>
      </c>
      <c r="D215" s="18" t="s">
        <v>68</v>
      </c>
      <c r="E215" s="24" t="s">
        <v>251</v>
      </c>
      <c r="F215" s="48"/>
      <c r="G215" s="58">
        <v>1500</v>
      </c>
    </row>
    <row r="216" spans="1:7" x14ac:dyDescent="0.3">
      <c r="A216" s="42">
        <v>45124</v>
      </c>
      <c r="B216" s="22" t="s">
        <v>177</v>
      </c>
      <c r="C216" s="18">
        <v>7253818</v>
      </c>
      <c r="D216" s="18" t="s">
        <v>68</v>
      </c>
      <c r="E216" s="24" t="s">
        <v>251</v>
      </c>
      <c r="F216" s="48"/>
      <c r="G216" s="58">
        <v>2529</v>
      </c>
    </row>
    <row r="217" spans="1:7" x14ac:dyDescent="0.3">
      <c r="A217" s="41">
        <v>45124</v>
      </c>
      <c r="B217" s="21" t="s">
        <v>170</v>
      </c>
      <c r="C217" s="36">
        <v>5777686</v>
      </c>
      <c r="D217" s="17" t="s">
        <v>89</v>
      </c>
      <c r="E217" s="30" t="s">
        <v>1279</v>
      </c>
      <c r="F217" s="47"/>
      <c r="G217" s="58">
        <v>7146.72</v>
      </c>
    </row>
    <row r="218" spans="1:7" x14ac:dyDescent="0.3">
      <c r="A218" s="41">
        <v>45124</v>
      </c>
      <c r="B218" s="21" t="s">
        <v>168</v>
      </c>
      <c r="C218" s="36">
        <v>4286</v>
      </c>
      <c r="D218" s="17" t="s">
        <v>78</v>
      </c>
      <c r="E218" s="30" t="s">
        <v>1543</v>
      </c>
      <c r="F218" s="47"/>
      <c r="G218" s="58">
        <v>1800</v>
      </c>
    </row>
    <row r="219" spans="1:7" x14ac:dyDescent="0.3">
      <c r="A219" s="41">
        <v>45124</v>
      </c>
      <c r="B219" s="21" t="s">
        <v>167</v>
      </c>
      <c r="C219" s="36">
        <v>13675</v>
      </c>
      <c r="D219" s="17" t="s">
        <v>69</v>
      </c>
      <c r="E219" s="30" t="s">
        <v>1544</v>
      </c>
      <c r="F219" s="47"/>
      <c r="G219" s="58">
        <v>12740.43</v>
      </c>
    </row>
    <row r="220" spans="1:7" x14ac:dyDescent="0.3">
      <c r="A220" s="41">
        <v>45124</v>
      </c>
      <c r="B220" s="21" t="s">
        <v>169</v>
      </c>
      <c r="C220" s="36">
        <v>49579622</v>
      </c>
      <c r="D220" s="17" t="s">
        <v>88</v>
      </c>
      <c r="E220" s="30" t="s">
        <v>1545</v>
      </c>
      <c r="F220" s="47"/>
      <c r="G220" s="58">
        <v>1500</v>
      </c>
    </row>
    <row r="221" spans="1:7" x14ac:dyDescent="0.3">
      <c r="A221" s="43">
        <v>45124</v>
      </c>
      <c r="B221" s="24" t="s">
        <v>1546</v>
      </c>
      <c r="C221" s="17" t="s">
        <v>381</v>
      </c>
      <c r="D221" s="17" t="s">
        <v>76</v>
      </c>
      <c r="E221" s="24" t="s">
        <v>235</v>
      </c>
      <c r="F221" s="49"/>
      <c r="G221" s="58">
        <v>4936.28</v>
      </c>
    </row>
    <row r="222" spans="1:7" x14ac:dyDescent="0.3">
      <c r="A222" s="43">
        <v>45124</v>
      </c>
      <c r="B222" s="21" t="s">
        <v>127</v>
      </c>
      <c r="C222" s="17" t="s">
        <v>382</v>
      </c>
      <c r="D222" s="18" t="s">
        <v>1121</v>
      </c>
      <c r="E222" s="30" t="s">
        <v>1547</v>
      </c>
      <c r="F222" s="62"/>
      <c r="G222" s="58">
        <v>1538.12</v>
      </c>
    </row>
    <row r="223" spans="1:7" x14ac:dyDescent="0.3">
      <c r="A223" s="42">
        <v>45124</v>
      </c>
      <c r="B223" s="22" t="s">
        <v>103</v>
      </c>
      <c r="C223" s="18" t="s">
        <v>377</v>
      </c>
      <c r="D223" s="18" t="s">
        <v>65</v>
      </c>
      <c r="E223" s="24" t="s">
        <v>217</v>
      </c>
      <c r="F223" s="48"/>
      <c r="G223" s="59">
        <v>2.23</v>
      </c>
    </row>
    <row r="224" spans="1:7" x14ac:dyDescent="0.3">
      <c r="A224" s="40">
        <v>45125</v>
      </c>
      <c r="B224" s="21" t="s">
        <v>103</v>
      </c>
      <c r="C224" s="17" t="s">
        <v>377</v>
      </c>
      <c r="D224" s="17" t="s">
        <v>62</v>
      </c>
      <c r="E224" s="30" t="s">
        <v>204</v>
      </c>
      <c r="F224" s="47">
        <v>10148.1</v>
      </c>
      <c r="G224" s="59"/>
    </row>
    <row r="225" spans="1:7" x14ac:dyDescent="0.3">
      <c r="A225" s="40">
        <v>45125</v>
      </c>
      <c r="B225" s="21" t="s">
        <v>103</v>
      </c>
      <c r="C225" s="17" t="s">
        <v>377</v>
      </c>
      <c r="D225" s="17" t="s">
        <v>629</v>
      </c>
      <c r="E225" s="24" t="s">
        <v>1548</v>
      </c>
      <c r="F225" s="47">
        <v>20865.580000000002</v>
      </c>
      <c r="G225" s="59"/>
    </row>
    <row r="226" spans="1:7" x14ac:dyDescent="0.3">
      <c r="A226" s="43">
        <v>45125</v>
      </c>
      <c r="B226" s="21" t="s">
        <v>110</v>
      </c>
      <c r="C226" s="36">
        <v>437126</v>
      </c>
      <c r="D226" s="17" t="s">
        <v>83</v>
      </c>
      <c r="E226" s="24" t="s">
        <v>216</v>
      </c>
      <c r="F226" s="48"/>
      <c r="G226" s="58">
        <v>74.239999999999995</v>
      </c>
    </row>
    <row r="227" spans="1:7" x14ac:dyDescent="0.3">
      <c r="A227" s="43">
        <v>45125</v>
      </c>
      <c r="B227" s="22" t="s">
        <v>480</v>
      </c>
      <c r="C227" s="18">
        <v>22361</v>
      </c>
      <c r="D227" s="18" t="s">
        <v>63</v>
      </c>
      <c r="E227" s="24" t="s">
        <v>1549</v>
      </c>
      <c r="F227" s="48"/>
      <c r="G227" s="58">
        <v>250</v>
      </c>
    </row>
    <row r="228" spans="1:7" x14ac:dyDescent="0.3">
      <c r="A228" s="43">
        <v>45125</v>
      </c>
      <c r="B228" s="24" t="s">
        <v>1550</v>
      </c>
      <c r="C228" s="17" t="s">
        <v>381</v>
      </c>
      <c r="D228" s="17" t="s">
        <v>76</v>
      </c>
      <c r="E228" s="24" t="s">
        <v>235</v>
      </c>
      <c r="F228" s="49"/>
      <c r="G228" s="58">
        <v>15054.390000000001</v>
      </c>
    </row>
    <row r="229" spans="1:7" x14ac:dyDescent="0.3">
      <c r="A229" s="43">
        <v>45125</v>
      </c>
      <c r="B229" s="21" t="s">
        <v>127</v>
      </c>
      <c r="C229" s="17" t="s">
        <v>382</v>
      </c>
      <c r="D229" s="18" t="s">
        <v>1121</v>
      </c>
      <c r="E229" s="30" t="s">
        <v>1551</v>
      </c>
      <c r="F229" s="62"/>
      <c r="G229" s="58">
        <v>6609.23</v>
      </c>
    </row>
    <row r="230" spans="1:7" ht="24" x14ac:dyDescent="0.3">
      <c r="A230" s="42">
        <v>45125</v>
      </c>
      <c r="B230" s="22" t="s">
        <v>176</v>
      </c>
      <c r="C230" s="100" t="s">
        <v>579</v>
      </c>
      <c r="D230" s="18" t="s">
        <v>76</v>
      </c>
      <c r="E230" s="24" t="s">
        <v>1552</v>
      </c>
      <c r="F230" s="48"/>
      <c r="G230" s="58">
        <v>1488.39</v>
      </c>
    </row>
    <row r="231" spans="1:7" x14ac:dyDescent="0.3">
      <c r="A231" s="41">
        <v>45125</v>
      </c>
      <c r="B231" s="22" t="s">
        <v>135</v>
      </c>
      <c r="C231" s="17">
        <v>3394</v>
      </c>
      <c r="D231" s="17" t="s">
        <v>82</v>
      </c>
      <c r="E231" s="24" t="s">
        <v>252</v>
      </c>
      <c r="F231" s="47"/>
      <c r="G231" s="58">
        <v>865.2</v>
      </c>
    </row>
    <row r="232" spans="1:7" x14ac:dyDescent="0.3">
      <c r="A232" s="41">
        <v>45125</v>
      </c>
      <c r="B232" s="22" t="s">
        <v>135</v>
      </c>
      <c r="C232" s="17">
        <v>3392</v>
      </c>
      <c r="D232" s="17" t="s">
        <v>66</v>
      </c>
      <c r="E232" s="24" t="s">
        <v>226</v>
      </c>
      <c r="F232" s="47"/>
      <c r="G232" s="58">
        <v>6670</v>
      </c>
    </row>
    <row r="233" spans="1:7" x14ac:dyDescent="0.3">
      <c r="A233" s="42">
        <v>45125</v>
      </c>
      <c r="B233" s="22" t="s">
        <v>103</v>
      </c>
      <c r="C233" s="18" t="s">
        <v>377</v>
      </c>
      <c r="D233" s="18" t="s">
        <v>65</v>
      </c>
      <c r="E233" s="24" t="s">
        <v>217</v>
      </c>
      <c r="F233" s="48"/>
      <c r="G233" s="59">
        <v>2.23</v>
      </c>
    </row>
    <row r="234" spans="1:7" x14ac:dyDescent="0.3">
      <c r="A234" s="40">
        <v>45126</v>
      </c>
      <c r="B234" s="21" t="s">
        <v>103</v>
      </c>
      <c r="C234" s="17" t="s">
        <v>377</v>
      </c>
      <c r="D234" s="17" t="s">
        <v>62</v>
      </c>
      <c r="E234" s="30" t="s">
        <v>204</v>
      </c>
      <c r="F234" s="47">
        <v>22545.41</v>
      </c>
      <c r="G234" s="59"/>
    </row>
    <row r="235" spans="1:7" x14ac:dyDescent="0.3">
      <c r="A235" s="40">
        <v>45126</v>
      </c>
      <c r="B235" s="21" t="s">
        <v>103</v>
      </c>
      <c r="C235" s="17" t="s">
        <v>377</v>
      </c>
      <c r="D235" s="17" t="s">
        <v>629</v>
      </c>
      <c r="E235" s="30" t="s">
        <v>1553</v>
      </c>
      <c r="F235" s="47">
        <v>125686</v>
      </c>
      <c r="G235" s="59"/>
    </row>
    <row r="236" spans="1:7" x14ac:dyDescent="0.3">
      <c r="A236" s="43">
        <v>45126</v>
      </c>
      <c r="B236" s="22" t="s">
        <v>114</v>
      </c>
      <c r="C236" s="17">
        <v>171857</v>
      </c>
      <c r="D236" s="17" t="s">
        <v>66</v>
      </c>
      <c r="E236" s="24" t="s">
        <v>365</v>
      </c>
      <c r="F236" s="49"/>
      <c r="G236" s="58">
        <v>1177.5</v>
      </c>
    </row>
    <row r="237" spans="1:7" x14ac:dyDescent="0.3">
      <c r="A237" s="42">
        <v>45126</v>
      </c>
      <c r="B237" s="22" t="s">
        <v>176</v>
      </c>
      <c r="C237" s="101" t="s">
        <v>1554</v>
      </c>
      <c r="D237" s="18" t="s">
        <v>76</v>
      </c>
      <c r="E237" s="24" t="s">
        <v>1555</v>
      </c>
      <c r="F237" s="48"/>
      <c r="G237" s="58">
        <v>5000</v>
      </c>
    </row>
    <row r="238" spans="1:7" x14ac:dyDescent="0.3">
      <c r="A238" s="43">
        <v>45126</v>
      </c>
      <c r="B238" s="22" t="s">
        <v>176</v>
      </c>
      <c r="C238" s="36" t="s">
        <v>1556</v>
      </c>
      <c r="D238" s="18" t="s">
        <v>76</v>
      </c>
      <c r="E238" s="30" t="s">
        <v>1557</v>
      </c>
      <c r="F238" s="62"/>
      <c r="G238" s="58">
        <v>1365.68</v>
      </c>
    </row>
    <row r="239" spans="1:7" x14ac:dyDescent="0.3">
      <c r="A239" s="43">
        <v>45126</v>
      </c>
      <c r="B239" s="22" t="s">
        <v>1042</v>
      </c>
      <c r="C239" s="38">
        <v>51</v>
      </c>
      <c r="D239" s="18" t="s">
        <v>66</v>
      </c>
      <c r="E239" s="24" t="s">
        <v>226</v>
      </c>
      <c r="F239" s="48"/>
      <c r="G239" s="58">
        <v>125686</v>
      </c>
    </row>
    <row r="240" spans="1:7" x14ac:dyDescent="0.3">
      <c r="A240" s="41">
        <v>45126</v>
      </c>
      <c r="B240" s="21" t="s">
        <v>962</v>
      </c>
      <c r="C240" s="36">
        <v>202300000000008</v>
      </c>
      <c r="D240" s="17" t="s">
        <v>74</v>
      </c>
      <c r="E240" s="30" t="s">
        <v>1558</v>
      </c>
      <c r="F240" s="47"/>
      <c r="G240" s="58">
        <v>15000</v>
      </c>
    </row>
    <row r="241" spans="1:7" x14ac:dyDescent="0.3">
      <c r="A241" s="42">
        <v>45126</v>
      </c>
      <c r="B241" s="22" t="s">
        <v>103</v>
      </c>
      <c r="C241" s="18" t="s">
        <v>377</v>
      </c>
      <c r="D241" s="18" t="s">
        <v>65</v>
      </c>
      <c r="E241" s="24" t="s">
        <v>217</v>
      </c>
      <c r="F241" s="48"/>
      <c r="G241" s="59">
        <v>2.23</v>
      </c>
    </row>
    <row r="242" spans="1:7" x14ac:dyDescent="0.3">
      <c r="A242" s="40">
        <v>45127</v>
      </c>
      <c r="B242" s="21" t="s">
        <v>103</v>
      </c>
      <c r="C242" s="17" t="s">
        <v>377</v>
      </c>
      <c r="D242" s="17" t="s">
        <v>62</v>
      </c>
      <c r="E242" s="30" t="s">
        <v>204</v>
      </c>
      <c r="F242" s="47">
        <v>100</v>
      </c>
      <c r="G242" s="59"/>
    </row>
    <row r="243" spans="1:7" x14ac:dyDescent="0.3">
      <c r="A243" s="40">
        <v>45127</v>
      </c>
      <c r="B243" s="21" t="s">
        <v>103</v>
      </c>
      <c r="C243" s="17" t="s">
        <v>377</v>
      </c>
      <c r="D243" s="17" t="s">
        <v>629</v>
      </c>
      <c r="E243" s="30" t="s">
        <v>1559</v>
      </c>
      <c r="F243" s="103">
        <v>2581.96</v>
      </c>
      <c r="G243" s="59"/>
    </row>
    <row r="244" spans="1:7" x14ac:dyDescent="0.3">
      <c r="A244" s="40">
        <v>45127</v>
      </c>
      <c r="B244" s="21" t="s">
        <v>103</v>
      </c>
      <c r="C244" s="17" t="s">
        <v>377</v>
      </c>
      <c r="D244" s="17" t="s">
        <v>629</v>
      </c>
      <c r="E244" s="30" t="s">
        <v>1560</v>
      </c>
      <c r="F244" s="103">
        <v>481.67</v>
      </c>
      <c r="G244" s="59"/>
    </row>
    <row r="245" spans="1:7" x14ac:dyDescent="0.3">
      <c r="A245" s="40">
        <v>45127</v>
      </c>
      <c r="B245" s="21" t="s">
        <v>103</v>
      </c>
      <c r="C245" s="17" t="s">
        <v>377</v>
      </c>
      <c r="D245" s="17" t="s">
        <v>629</v>
      </c>
      <c r="E245" s="30" t="s">
        <v>1561</v>
      </c>
      <c r="F245" s="103">
        <v>28847.58</v>
      </c>
      <c r="G245" s="59"/>
    </row>
    <row r="246" spans="1:7" x14ac:dyDescent="0.3">
      <c r="A246" s="40">
        <v>45127</v>
      </c>
      <c r="B246" s="21" t="s">
        <v>103</v>
      </c>
      <c r="C246" s="17" t="s">
        <v>377</v>
      </c>
      <c r="D246" s="17" t="s">
        <v>629</v>
      </c>
      <c r="E246" s="30" t="s">
        <v>1562</v>
      </c>
      <c r="F246" s="103">
        <v>715.4</v>
      </c>
      <c r="G246" s="59"/>
    </row>
    <row r="247" spans="1:7" x14ac:dyDescent="0.3">
      <c r="A247" s="40">
        <v>45127</v>
      </c>
      <c r="B247" s="21" t="s">
        <v>103</v>
      </c>
      <c r="C247" s="17" t="s">
        <v>377</v>
      </c>
      <c r="D247" s="17" t="s">
        <v>629</v>
      </c>
      <c r="E247" s="30" t="s">
        <v>1563</v>
      </c>
      <c r="F247" s="103">
        <v>12629.3</v>
      </c>
      <c r="G247" s="59"/>
    </row>
    <row r="248" spans="1:7" x14ac:dyDescent="0.3">
      <c r="A248" s="40">
        <v>45127</v>
      </c>
      <c r="B248" s="21" t="s">
        <v>103</v>
      </c>
      <c r="C248" s="17" t="s">
        <v>377</v>
      </c>
      <c r="D248" s="17" t="s">
        <v>629</v>
      </c>
      <c r="E248" s="30" t="s">
        <v>1564</v>
      </c>
      <c r="F248" s="103">
        <v>9534.6200000000008</v>
      </c>
      <c r="G248" s="59"/>
    </row>
    <row r="249" spans="1:7" x14ac:dyDescent="0.3">
      <c r="A249" s="40">
        <v>45127</v>
      </c>
      <c r="B249" s="21" t="s">
        <v>103</v>
      </c>
      <c r="C249" s="17" t="s">
        <v>377</v>
      </c>
      <c r="D249" s="17" t="s">
        <v>629</v>
      </c>
      <c r="E249" s="30" t="s">
        <v>1565</v>
      </c>
      <c r="F249" s="103">
        <v>694900.03</v>
      </c>
      <c r="G249" s="59"/>
    </row>
    <row r="250" spans="1:7" x14ac:dyDescent="0.3">
      <c r="A250" s="42">
        <v>45127</v>
      </c>
      <c r="B250" s="22" t="s">
        <v>189</v>
      </c>
      <c r="C250" s="18">
        <v>21331</v>
      </c>
      <c r="D250" s="18" t="s">
        <v>68</v>
      </c>
      <c r="E250" s="30" t="s">
        <v>1566</v>
      </c>
      <c r="F250" s="62"/>
      <c r="G250" s="58">
        <v>757.32</v>
      </c>
    </row>
    <row r="251" spans="1:7" x14ac:dyDescent="0.3">
      <c r="A251" s="41">
        <v>45127</v>
      </c>
      <c r="B251" s="21" t="s">
        <v>1131</v>
      </c>
      <c r="C251" s="36">
        <v>17692</v>
      </c>
      <c r="D251" s="17" t="s">
        <v>66</v>
      </c>
      <c r="E251" s="30" t="s">
        <v>226</v>
      </c>
      <c r="F251" s="47"/>
      <c r="G251" s="58">
        <v>5099.08</v>
      </c>
    </row>
    <row r="252" spans="1:7" x14ac:dyDescent="0.3">
      <c r="A252" s="41">
        <v>45127</v>
      </c>
      <c r="B252" s="21" t="s">
        <v>1131</v>
      </c>
      <c r="C252" s="36">
        <v>17693</v>
      </c>
      <c r="D252" s="17" t="s">
        <v>66</v>
      </c>
      <c r="E252" s="30" t="s">
        <v>226</v>
      </c>
      <c r="F252" s="47"/>
      <c r="G252" s="58">
        <v>10964.9</v>
      </c>
    </row>
    <row r="253" spans="1:7" x14ac:dyDescent="0.3">
      <c r="A253" s="42">
        <v>45127</v>
      </c>
      <c r="B253" s="22" t="s">
        <v>176</v>
      </c>
      <c r="C253" s="101" t="s">
        <v>1567</v>
      </c>
      <c r="D253" s="18" t="s">
        <v>76</v>
      </c>
      <c r="E253" s="30" t="s">
        <v>1568</v>
      </c>
      <c r="F253" s="48"/>
      <c r="G253" s="58">
        <v>2004.65</v>
      </c>
    </row>
    <row r="254" spans="1:7" x14ac:dyDescent="0.3">
      <c r="A254" s="41">
        <v>45127</v>
      </c>
      <c r="B254" s="21" t="s">
        <v>1569</v>
      </c>
      <c r="C254" s="36">
        <v>142804</v>
      </c>
      <c r="D254" s="17" t="s">
        <v>95</v>
      </c>
      <c r="E254" s="30" t="s">
        <v>1570</v>
      </c>
      <c r="F254" s="49"/>
      <c r="G254" s="58">
        <v>450</v>
      </c>
    </row>
    <row r="255" spans="1:7" x14ac:dyDescent="0.3">
      <c r="A255" s="43">
        <v>45127</v>
      </c>
      <c r="B255" s="24" t="s">
        <v>1571</v>
      </c>
      <c r="C255" s="17" t="s">
        <v>381</v>
      </c>
      <c r="D255" s="17" t="s">
        <v>76</v>
      </c>
      <c r="E255" s="24" t="s">
        <v>235</v>
      </c>
      <c r="F255" s="49"/>
      <c r="G255" s="58">
        <v>10207.02</v>
      </c>
    </row>
    <row r="256" spans="1:7" x14ac:dyDescent="0.3">
      <c r="A256" s="42">
        <v>45127</v>
      </c>
      <c r="B256" s="22" t="s">
        <v>107</v>
      </c>
      <c r="C256" s="36">
        <v>5247</v>
      </c>
      <c r="D256" s="17" t="s">
        <v>66</v>
      </c>
      <c r="E256" s="24" t="s">
        <v>226</v>
      </c>
      <c r="F256" s="47"/>
      <c r="G256" s="49">
        <v>6200</v>
      </c>
    </row>
    <row r="257" spans="1:7" x14ac:dyDescent="0.3">
      <c r="A257" s="42">
        <v>45127</v>
      </c>
      <c r="B257" s="22" t="s">
        <v>107</v>
      </c>
      <c r="C257" s="36">
        <v>5238</v>
      </c>
      <c r="D257" s="17" t="s">
        <v>66</v>
      </c>
      <c r="E257" s="24" t="s">
        <v>226</v>
      </c>
      <c r="F257" s="47"/>
      <c r="G257" s="49">
        <v>2592</v>
      </c>
    </row>
    <row r="258" spans="1:7" x14ac:dyDescent="0.3">
      <c r="A258" s="42">
        <v>45127</v>
      </c>
      <c r="B258" s="22" t="s">
        <v>107</v>
      </c>
      <c r="C258" s="36">
        <v>5217</v>
      </c>
      <c r="D258" s="17" t="s">
        <v>66</v>
      </c>
      <c r="E258" s="24" t="s">
        <v>226</v>
      </c>
      <c r="F258" s="47"/>
      <c r="G258" s="58">
        <v>2274.7199999999998</v>
      </c>
    </row>
    <row r="259" spans="1:7" x14ac:dyDescent="0.3">
      <c r="A259" s="42">
        <v>45127</v>
      </c>
      <c r="B259" s="22" t="s">
        <v>107</v>
      </c>
      <c r="C259" s="36">
        <v>5219</v>
      </c>
      <c r="D259" s="17" t="s">
        <v>82</v>
      </c>
      <c r="E259" s="24" t="s">
        <v>252</v>
      </c>
      <c r="F259" s="47"/>
      <c r="G259" s="58">
        <v>3369</v>
      </c>
    </row>
    <row r="260" spans="1:7" x14ac:dyDescent="0.3">
      <c r="A260" s="41">
        <v>45127</v>
      </c>
      <c r="B260" s="22" t="s">
        <v>1572</v>
      </c>
      <c r="C260" s="36">
        <v>825</v>
      </c>
      <c r="D260" s="17" t="s">
        <v>66</v>
      </c>
      <c r="E260" s="30" t="s">
        <v>1573</v>
      </c>
      <c r="F260" s="47"/>
      <c r="G260" s="58">
        <v>3222</v>
      </c>
    </row>
    <row r="261" spans="1:7" x14ac:dyDescent="0.3">
      <c r="A261" s="41">
        <v>45127</v>
      </c>
      <c r="B261" s="22" t="s">
        <v>1572</v>
      </c>
      <c r="C261" s="36">
        <v>824</v>
      </c>
      <c r="D261" s="17" t="s">
        <v>82</v>
      </c>
      <c r="E261" s="30" t="s">
        <v>1574</v>
      </c>
      <c r="F261" s="47"/>
      <c r="G261" s="58">
        <v>316</v>
      </c>
    </row>
    <row r="262" spans="1:7" x14ac:dyDescent="0.3">
      <c r="A262" s="43">
        <v>45127</v>
      </c>
      <c r="B262" s="22" t="s">
        <v>176</v>
      </c>
      <c r="C262" s="100" t="s">
        <v>579</v>
      </c>
      <c r="D262" s="18" t="s">
        <v>1121</v>
      </c>
      <c r="E262" s="30" t="s">
        <v>1575</v>
      </c>
      <c r="F262" s="62"/>
      <c r="G262" s="58">
        <v>6882</v>
      </c>
    </row>
    <row r="263" spans="1:7" x14ac:dyDescent="0.3">
      <c r="A263" s="43">
        <v>45127</v>
      </c>
      <c r="B263" s="21" t="s">
        <v>127</v>
      </c>
      <c r="C263" s="17" t="s">
        <v>382</v>
      </c>
      <c r="D263" s="18" t="s">
        <v>1121</v>
      </c>
      <c r="E263" s="30" t="s">
        <v>1576</v>
      </c>
      <c r="F263" s="62"/>
      <c r="G263" s="58">
        <v>2581.96</v>
      </c>
    </row>
    <row r="264" spans="1:7" x14ac:dyDescent="0.3">
      <c r="A264" s="41">
        <v>45127</v>
      </c>
      <c r="B264" s="21" t="s">
        <v>182</v>
      </c>
      <c r="C264" s="36">
        <v>68031432</v>
      </c>
      <c r="D264" s="17" t="s">
        <v>84</v>
      </c>
      <c r="E264" s="30" t="s">
        <v>1577</v>
      </c>
      <c r="F264" s="47"/>
      <c r="G264" s="58">
        <v>1109.21</v>
      </c>
    </row>
    <row r="265" spans="1:7" x14ac:dyDescent="0.3">
      <c r="A265" s="41">
        <v>45127</v>
      </c>
      <c r="B265" s="21" t="s">
        <v>182</v>
      </c>
      <c r="C265" s="36">
        <v>6421926</v>
      </c>
      <c r="D265" s="17" t="s">
        <v>76</v>
      </c>
      <c r="E265" s="30" t="s">
        <v>1578</v>
      </c>
      <c r="F265" s="47"/>
      <c r="G265" s="106">
        <v>4281.7299999999996</v>
      </c>
    </row>
    <row r="266" spans="1:7" x14ac:dyDescent="0.3">
      <c r="A266" s="41">
        <v>45127</v>
      </c>
      <c r="B266" s="21" t="s">
        <v>182</v>
      </c>
      <c r="C266" s="36">
        <v>6421926</v>
      </c>
      <c r="D266" s="17" t="s">
        <v>85</v>
      </c>
      <c r="E266" s="30" t="s">
        <v>1579</v>
      </c>
      <c r="F266" s="47"/>
      <c r="G266" s="106">
        <v>28847.58</v>
      </c>
    </row>
    <row r="267" spans="1:7" x14ac:dyDescent="0.3">
      <c r="A267" s="41">
        <v>45127</v>
      </c>
      <c r="B267" s="21" t="s">
        <v>182</v>
      </c>
      <c r="C267" s="36">
        <v>6421926</v>
      </c>
      <c r="D267" s="17" t="s">
        <v>94</v>
      </c>
      <c r="E267" s="30" t="s">
        <v>1580</v>
      </c>
      <c r="F267" s="47"/>
      <c r="G267" s="106">
        <v>108833.59999999999</v>
      </c>
    </row>
    <row r="268" spans="1:7" x14ac:dyDescent="0.3">
      <c r="A268" s="41">
        <v>45127</v>
      </c>
      <c r="B268" s="21" t="s">
        <v>182</v>
      </c>
      <c r="C268" s="36">
        <v>6421926</v>
      </c>
      <c r="D268" s="17" t="s">
        <v>94</v>
      </c>
      <c r="E268" s="30" t="s">
        <v>1581</v>
      </c>
      <c r="F268" s="47"/>
      <c r="G268" s="106">
        <v>113.65</v>
      </c>
    </row>
    <row r="269" spans="1:7" x14ac:dyDescent="0.3">
      <c r="A269" s="41">
        <v>45127</v>
      </c>
      <c r="B269" s="21" t="s">
        <v>182</v>
      </c>
      <c r="C269" s="36">
        <v>6421926</v>
      </c>
      <c r="D269" s="17" t="s">
        <v>93</v>
      </c>
      <c r="E269" s="30" t="s">
        <v>1582</v>
      </c>
      <c r="F269" s="47"/>
      <c r="G269" s="106">
        <v>548269.65</v>
      </c>
    </row>
    <row r="270" spans="1:7" x14ac:dyDescent="0.3">
      <c r="A270" s="41">
        <v>45127</v>
      </c>
      <c r="B270" s="21" t="s">
        <v>182</v>
      </c>
      <c r="C270" s="36">
        <v>31885433</v>
      </c>
      <c r="D270" s="17" t="s">
        <v>97</v>
      </c>
      <c r="E270" s="30" t="s">
        <v>1583</v>
      </c>
      <c r="F270" s="49"/>
      <c r="G270" s="58">
        <v>432.45</v>
      </c>
    </row>
    <row r="271" spans="1:7" x14ac:dyDescent="0.3">
      <c r="A271" s="41">
        <v>45127</v>
      </c>
      <c r="B271" s="21" t="s">
        <v>182</v>
      </c>
      <c r="C271" s="36">
        <v>31525852</v>
      </c>
      <c r="D271" s="18" t="s">
        <v>96</v>
      </c>
      <c r="E271" s="30" t="s">
        <v>1584</v>
      </c>
      <c r="F271" s="47"/>
      <c r="G271" s="58">
        <v>294.31</v>
      </c>
    </row>
    <row r="272" spans="1:7" x14ac:dyDescent="0.3">
      <c r="A272" s="41">
        <v>45127</v>
      </c>
      <c r="B272" s="21" t="s">
        <v>182</v>
      </c>
      <c r="C272" s="36">
        <v>31866889</v>
      </c>
      <c r="D272" s="17" t="s">
        <v>96</v>
      </c>
      <c r="E272" s="30" t="s">
        <v>1585</v>
      </c>
      <c r="F272" s="49"/>
      <c r="G272" s="58">
        <v>139.5</v>
      </c>
    </row>
    <row r="273" spans="1:7" x14ac:dyDescent="0.3">
      <c r="A273" s="41">
        <v>45127</v>
      </c>
      <c r="B273" s="21" t="s">
        <v>182</v>
      </c>
      <c r="C273" s="36">
        <v>32268632</v>
      </c>
      <c r="D273" s="17" t="s">
        <v>96</v>
      </c>
      <c r="E273" s="30" t="s">
        <v>1586</v>
      </c>
      <c r="F273" s="47"/>
      <c r="G273" s="58">
        <v>135.03</v>
      </c>
    </row>
    <row r="274" spans="1:7" x14ac:dyDescent="0.3">
      <c r="A274" s="41">
        <v>45127</v>
      </c>
      <c r="B274" s="26" t="s">
        <v>1587</v>
      </c>
      <c r="C274" s="17">
        <v>20103</v>
      </c>
      <c r="D274" s="18" t="s">
        <v>66</v>
      </c>
      <c r="E274" s="24" t="s">
        <v>226</v>
      </c>
      <c r="F274" s="48"/>
      <c r="G274" s="58">
        <v>313.2</v>
      </c>
    </row>
    <row r="275" spans="1:7" x14ac:dyDescent="0.3">
      <c r="A275" s="42">
        <v>45127</v>
      </c>
      <c r="B275" s="22" t="s">
        <v>103</v>
      </c>
      <c r="C275" s="18" t="s">
        <v>377</v>
      </c>
      <c r="D275" s="18" t="s">
        <v>65</v>
      </c>
      <c r="E275" s="24" t="s">
        <v>217</v>
      </c>
      <c r="F275" s="48"/>
      <c r="G275" s="59">
        <v>17.84</v>
      </c>
    </row>
    <row r="276" spans="1:7" x14ac:dyDescent="0.3">
      <c r="A276" s="40">
        <v>45128</v>
      </c>
      <c r="B276" s="21" t="s">
        <v>103</v>
      </c>
      <c r="C276" s="17" t="s">
        <v>377</v>
      </c>
      <c r="D276" s="17" t="s">
        <v>62</v>
      </c>
      <c r="E276" s="30" t="s">
        <v>204</v>
      </c>
      <c r="F276" s="47">
        <v>22702.89</v>
      </c>
      <c r="G276" s="59"/>
    </row>
    <row r="277" spans="1:7" x14ac:dyDescent="0.3">
      <c r="A277" s="43">
        <v>45128</v>
      </c>
      <c r="B277" s="22" t="s">
        <v>1030</v>
      </c>
      <c r="C277" s="18" t="s">
        <v>579</v>
      </c>
      <c r="D277" s="18" t="s">
        <v>76</v>
      </c>
      <c r="E277" s="24" t="s">
        <v>1588</v>
      </c>
      <c r="F277" s="62"/>
      <c r="G277" s="49">
        <v>1000</v>
      </c>
    </row>
    <row r="278" spans="1:7" x14ac:dyDescent="0.3">
      <c r="A278" s="43">
        <v>45128</v>
      </c>
      <c r="B278" s="21" t="s">
        <v>110</v>
      </c>
      <c r="C278" s="36">
        <v>437579</v>
      </c>
      <c r="D278" s="17" t="s">
        <v>83</v>
      </c>
      <c r="E278" s="24" t="s">
        <v>216</v>
      </c>
      <c r="F278" s="48"/>
      <c r="G278" s="49">
        <v>109.71</v>
      </c>
    </row>
    <row r="279" spans="1:7" x14ac:dyDescent="0.3">
      <c r="A279" s="42">
        <v>45128</v>
      </c>
      <c r="B279" s="22" t="s">
        <v>1272</v>
      </c>
      <c r="C279" s="35" t="s">
        <v>1589</v>
      </c>
      <c r="D279" s="17" t="s">
        <v>66</v>
      </c>
      <c r="E279" s="24" t="s">
        <v>226</v>
      </c>
      <c r="F279" s="48"/>
      <c r="G279" s="49">
        <v>718.56</v>
      </c>
    </row>
    <row r="280" spans="1:7" x14ac:dyDescent="0.3">
      <c r="A280" s="43">
        <v>45128</v>
      </c>
      <c r="B280" s="22" t="s">
        <v>176</v>
      </c>
      <c r="C280" s="36" t="s">
        <v>1590</v>
      </c>
      <c r="D280" s="18" t="s">
        <v>76</v>
      </c>
      <c r="E280" s="30" t="s">
        <v>1591</v>
      </c>
      <c r="F280" s="62"/>
      <c r="G280" s="49">
        <v>12296.38</v>
      </c>
    </row>
    <row r="281" spans="1:7" x14ac:dyDescent="0.3">
      <c r="A281" s="41">
        <v>45128</v>
      </c>
      <c r="B281" s="22" t="s">
        <v>135</v>
      </c>
      <c r="C281" s="17">
        <v>3398</v>
      </c>
      <c r="D281" s="17" t="s">
        <v>66</v>
      </c>
      <c r="E281" s="24" t="s">
        <v>226</v>
      </c>
      <c r="F281" s="47"/>
      <c r="G281" s="49">
        <v>1511</v>
      </c>
    </row>
    <row r="282" spans="1:7" x14ac:dyDescent="0.3">
      <c r="A282" s="41">
        <v>45128</v>
      </c>
      <c r="B282" s="21" t="s">
        <v>983</v>
      </c>
      <c r="C282" s="36">
        <v>355</v>
      </c>
      <c r="D282" s="17" t="s">
        <v>78</v>
      </c>
      <c r="E282" s="30" t="s">
        <v>1592</v>
      </c>
      <c r="F282" s="47"/>
      <c r="G282" s="49">
        <v>7149.4</v>
      </c>
    </row>
    <row r="283" spans="1:7" x14ac:dyDescent="0.3">
      <c r="A283" s="40">
        <v>45131</v>
      </c>
      <c r="B283" s="21" t="s">
        <v>103</v>
      </c>
      <c r="C283" s="17" t="s">
        <v>377</v>
      </c>
      <c r="D283" s="17" t="s">
        <v>629</v>
      </c>
      <c r="E283" s="30" t="s">
        <v>1593</v>
      </c>
      <c r="F283" s="103">
        <v>74.239999999999995</v>
      </c>
      <c r="G283" s="49"/>
    </row>
    <row r="284" spans="1:7" x14ac:dyDescent="0.3">
      <c r="A284" s="40">
        <v>45131</v>
      </c>
      <c r="B284" s="21" t="s">
        <v>103</v>
      </c>
      <c r="C284" s="17" t="s">
        <v>377</v>
      </c>
      <c r="D284" s="17" t="s">
        <v>629</v>
      </c>
      <c r="E284" s="30" t="s">
        <v>1594</v>
      </c>
      <c r="F284" s="103">
        <v>1100.04</v>
      </c>
      <c r="G284" s="49"/>
    </row>
    <row r="285" spans="1:7" x14ac:dyDescent="0.3">
      <c r="A285" s="40">
        <v>45131</v>
      </c>
      <c r="B285" s="21" t="s">
        <v>103</v>
      </c>
      <c r="C285" s="17" t="s">
        <v>377</v>
      </c>
      <c r="D285" s="17" t="s">
        <v>629</v>
      </c>
      <c r="E285" s="30" t="s">
        <v>1595</v>
      </c>
      <c r="F285" s="103">
        <v>3100</v>
      </c>
      <c r="G285" s="49"/>
    </row>
    <row r="286" spans="1:7" x14ac:dyDescent="0.3">
      <c r="A286" s="40">
        <v>45131</v>
      </c>
      <c r="B286" s="21" t="s">
        <v>103</v>
      </c>
      <c r="C286" s="17" t="s">
        <v>377</v>
      </c>
      <c r="D286" s="17" t="s">
        <v>629</v>
      </c>
      <c r="E286" s="30" t="s">
        <v>1596</v>
      </c>
      <c r="F286" s="103">
        <v>73089.72</v>
      </c>
      <c r="G286" s="49"/>
    </row>
    <row r="287" spans="1:7" x14ac:dyDescent="0.3">
      <c r="A287" s="40">
        <v>45131</v>
      </c>
      <c r="B287" s="21" t="s">
        <v>103</v>
      </c>
      <c r="C287" s="17" t="s">
        <v>377</v>
      </c>
      <c r="D287" s="17" t="s">
        <v>629</v>
      </c>
      <c r="E287" s="30" t="s">
        <v>1597</v>
      </c>
      <c r="F287" s="103">
        <v>5340</v>
      </c>
      <c r="G287" s="49"/>
    </row>
    <row r="288" spans="1:7" x14ac:dyDescent="0.3">
      <c r="A288" s="43">
        <v>45131</v>
      </c>
      <c r="B288" s="21" t="s">
        <v>110</v>
      </c>
      <c r="C288" s="36">
        <v>437836</v>
      </c>
      <c r="D288" s="17" t="s">
        <v>83</v>
      </c>
      <c r="E288" s="24" t="s">
        <v>216</v>
      </c>
      <c r="F288" s="48"/>
      <c r="G288" s="49">
        <v>74.239999999999995</v>
      </c>
    </row>
    <row r="289" spans="1:7" x14ac:dyDescent="0.3">
      <c r="A289" s="42">
        <v>45131</v>
      </c>
      <c r="B289" s="22" t="s">
        <v>1272</v>
      </c>
      <c r="C289" s="35" t="s">
        <v>1598</v>
      </c>
      <c r="D289" s="17" t="s">
        <v>91</v>
      </c>
      <c r="E289" s="24" t="s">
        <v>354</v>
      </c>
      <c r="F289" s="48"/>
      <c r="G289" s="49">
        <v>1100.04</v>
      </c>
    </row>
    <row r="290" spans="1:7" x14ac:dyDescent="0.3">
      <c r="A290" s="42">
        <v>45131</v>
      </c>
      <c r="B290" s="21" t="s">
        <v>1119</v>
      </c>
      <c r="C290" s="17">
        <v>3731</v>
      </c>
      <c r="D290" s="18" t="s">
        <v>66</v>
      </c>
      <c r="E290" s="30" t="s">
        <v>226</v>
      </c>
      <c r="F290" s="62"/>
      <c r="G290" s="49">
        <v>3100</v>
      </c>
    </row>
    <row r="291" spans="1:7" x14ac:dyDescent="0.3">
      <c r="A291" s="40">
        <v>45131</v>
      </c>
      <c r="B291" s="21" t="s">
        <v>192</v>
      </c>
      <c r="C291" s="36">
        <v>291596</v>
      </c>
      <c r="D291" s="17" t="s">
        <v>100</v>
      </c>
      <c r="E291" s="30" t="s">
        <v>1599</v>
      </c>
      <c r="F291" s="49"/>
      <c r="G291" s="49">
        <v>73089.72</v>
      </c>
    </row>
    <row r="292" spans="1:7" x14ac:dyDescent="0.3">
      <c r="A292" s="41">
        <v>45131</v>
      </c>
      <c r="B292" s="21" t="s">
        <v>188</v>
      </c>
      <c r="C292" s="36">
        <v>5465</v>
      </c>
      <c r="D292" s="19" t="s">
        <v>70</v>
      </c>
      <c r="E292" s="30" t="s">
        <v>1600</v>
      </c>
      <c r="F292" s="49"/>
      <c r="G292" s="49">
        <v>5340</v>
      </c>
    </row>
    <row r="293" spans="1:7" x14ac:dyDescent="0.3">
      <c r="A293" s="40">
        <v>45132</v>
      </c>
      <c r="B293" s="21" t="s">
        <v>103</v>
      </c>
      <c r="C293" s="17" t="s">
        <v>377</v>
      </c>
      <c r="D293" s="17" t="s">
        <v>62</v>
      </c>
      <c r="E293" s="30" t="s">
        <v>204</v>
      </c>
      <c r="F293" s="47">
        <v>22531.95</v>
      </c>
      <c r="G293" s="49"/>
    </row>
    <row r="294" spans="1:7" x14ac:dyDescent="0.3">
      <c r="A294" s="40">
        <v>45132</v>
      </c>
      <c r="B294" s="23" t="s">
        <v>1601</v>
      </c>
      <c r="C294" s="17">
        <v>7964</v>
      </c>
      <c r="D294" s="17" t="s">
        <v>68</v>
      </c>
      <c r="E294" s="30" t="s">
        <v>1602</v>
      </c>
      <c r="F294" s="47"/>
      <c r="G294" s="49">
        <v>885.1</v>
      </c>
    </row>
    <row r="295" spans="1:7" x14ac:dyDescent="0.3">
      <c r="A295" s="42">
        <v>45132</v>
      </c>
      <c r="B295" s="22" t="s">
        <v>1603</v>
      </c>
      <c r="C295" s="100">
        <v>239666177</v>
      </c>
      <c r="D295" s="18" t="s">
        <v>73</v>
      </c>
      <c r="E295" s="109" t="s">
        <v>1604</v>
      </c>
      <c r="F295" s="102"/>
      <c r="G295" s="49">
        <v>1200</v>
      </c>
    </row>
    <row r="296" spans="1:7" x14ac:dyDescent="0.3">
      <c r="A296" s="43">
        <v>45132</v>
      </c>
      <c r="B296" s="22" t="s">
        <v>1372</v>
      </c>
      <c r="C296" s="18">
        <v>1756</v>
      </c>
      <c r="D296" s="18" t="s">
        <v>66</v>
      </c>
      <c r="E296" s="24" t="s">
        <v>226</v>
      </c>
      <c r="F296" s="48"/>
      <c r="G296" s="49">
        <v>862</v>
      </c>
    </row>
    <row r="297" spans="1:7" x14ac:dyDescent="0.3">
      <c r="A297" s="42">
        <v>45132</v>
      </c>
      <c r="B297" s="22" t="s">
        <v>107</v>
      </c>
      <c r="C297" s="36">
        <v>5243</v>
      </c>
      <c r="D297" s="17" t="s">
        <v>91</v>
      </c>
      <c r="E297" s="24" t="s">
        <v>964</v>
      </c>
      <c r="F297" s="47"/>
      <c r="G297" s="49">
        <v>153.9</v>
      </c>
    </row>
    <row r="298" spans="1:7" x14ac:dyDescent="0.3">
      <c r="A298" s="41">
        <v>45132</v>
      </c>
      <c r="B298" s="21" t="s">
        <v>182</v>
      </c>
      <c r="C298" s="36">
        <v>29453102</v>
      </c>
      <c r="D298" s="17" t="s">
        <v>101</v>
      </c>
      <c r="E298" s="30" t="s">
        <v>1605</v>
      </c>
      <c r="F298" s="47"/>
      <c r="G298" s="49">
        <v>16355.49</v>
      </c>
    </row>
    <row r="299" spans="1:7" x14ac:dyDescent="0.3">
      <c r="A299" s="43">
        <v>45132</v>
      </c>
      <c r="B299" s="22" t="s">
        <v>136</v>
      </c>
      <c r="C299" s="35" t="s">
        <v>1606</v>
      </c>
      <c r="D299" s="18" t="s">
        <v>66</v>
      </c>
      <c r="E299" s="24" t="s">
        <v>226</v>
      </c>
      <c r="F299" s="47"/>
      <c r="G299" s="49">
        <v>3071</v>
      </c>
    </row>
    <row r="300" spans="1:7" x14ac:dyDescent="0.3">
      <c r="A300" s="42">
        <v>45132</v>
      </c>
      <c r="B300" s="22" t="s">
        <v>103</v>
      </c>
      <c r="C300" s="18" t="s">
        <v>377</v>
      </c>
      <c r="D300" s="18" t="s">
        <v>65</v>
      </c>
      <c r="E300" s="24" t="s">
        <v>217</v>
      </c>
      <c r="F300" s="48"/>
      <c r="G300" s="59">
        <v>4.46</v>
      </c>
    </row>
    <row r="301" spans="1:7" x14ac:dyDescent="0.3">
      <c r="A301" s="40">
        <v>45133</v>
      </c>
      <c r="B301" s="21" t="s">
        <v>103</v>
      </c>
      <c r="C301" s="17" t="s">
        <v>377</v>
      </c>
      <c r="D301" s="17" t="s">
        <v>62</v>
      </c>
      <c r="E301" s="30" t="s">
        <v>204</v>
      </c>
      <c r="F301" s="47">
        <v>1556.77</v>
      </c>
      <c r="G301" s="59"/>
    </row>
    <row r="302" spans="1:7" x14ac:dyDescent="0.3">
      <c r="A302" s="43">
        <v>45133</v>
      </c>
      <c r="B302" s="22" t="s">
        <v>176</v>
      </c>
      <c r="C302" s="36" t="s">
        <v>1607</v>
      </c>
      <c r="D302" s="18" t="s">
        <v>76</v>
      </c>
      <c r="E302" s="24" t="s">
        <v>1608</v>
      </c>
      <c r="F302" s="62"/>
      <c r="G302" s="58">
        <v>746.77</v>
      </c>
    </row>
    <row r="303" spans="1:7" x14ac:dyDescent="0.3">
      <c r="A303" s="43">
        <v>45133</v>
      </c>
      <c r="B303" s="21" t="s">
        <v>1609</v>
      </c>
      <c r="C303" s="17">
        <v>2627</v>
      </c>
      <c r="D303" s="18" t="s">
        <v>81</v>
      </c>
      <c r="E303" s="24" t="s">
        <v>250</v>
      </c>
      <c r="F303" s="49"/>
      <c r="G303" s="58">
        <v>810</v>
      </c>
    </row>
    <row r="304" spans="1:7" x14ac:dyDescent="0.3">
      <c r="A304" s="40">
        <v>45134</v>
      </c>
      <c r="B304" s="21" t="s">
        <v>103</v>
      </c>
      <c r="C304" s="17" t="s">
        <v>377</v>
      </c>
      <c r="D304" s="17" t="s">
        <v>62</v>
      </c>
      <c r="E304" s="30" t="s">
        <v>204</v>
      </c>
      <c r="F304" s="47">
        <v>100</v>
      </c>
      <c r="G304" s="58"/>
    </row>
    <row r="305" spans="1:7" x14ac:dyDescent="0.3">
      <c r="A305" s="40">
        <v>45134</v>
      </c>
      <c r="B305" s="21" t="s">
        <v>103</v>
      </c>
      <c r="C305" s="17" t="s">
        <v>377</v>
      </c>
      <c r="D305" s="17" t="s">
        <v>629</v>
      </c>
      <c r="E305" s="30" t="s">
        <v>1610</v>
      </c>
      <c r="F305" s="103">
        <v>1123.1600000000001</v>
      </c>
      <c r="G305" s="58"/>
    </row>
    <row r="306" spans="1:7" x14ac:dyDescent="0.3">
      <c r="A306" s="40">
        <v>45134</v>
      </c>
      <c r="B306" s="21" t="s">
        <v>103</v>
      </c>
      <c r="C306" s="17" t="s">
        <v>377</v>
      </c>
      <c r="D306" s="17" t="s">
        <v>629</v>
      </c>
      <c r="E306" s="30" t="s">
        <v>1611</v>
      </c>
      <c r="F306" s="103">
        <v>200.89</v>
      </c>
      <c r="G306" s="58"/>
    </row>
    <row r="307" spans="1:7" x14ac:dyDescent="0.3">
      <c r="A307" s="40">
        <v>45134</v>
      </c>
      <c r="B307" s="21" t="s">
        <v>103</v>
      </c>
      <c r="C307" s="17" t="s">
        <v>377</v>
      </c>
      <c r="D307" s="17" t="s">
        <v>629</v>
      </c>
      <c r="E307" s="30" t="s">
        <v>1612</v>
      </c>
      <c r="F307" s="103">
        <v>1995.03</v>
      </c>
      <c r="G307" s="58"/>
    </row>
    <row r="308" spans="1:7" x14ac:dyDescent="0.3">
      <c r="A308" s="40">
        <v>45134</v>
      </c>
      <c r="B308" s="21" t="s">
        <v>103</v>
      </c>
      <c r="C308" s="17" t="s">
        <v>377</v>
      </c>
      <c r="D308" s="17" t="s">
        <v>629</v>
      </c>
      <c r="E308" s="30" t="s">
        <v>1613</v>
      </c>
      <c r="F308" s="103">
        <v>3141</v>
      </c>
      <c r="G308" s="58"/>
    </row>
    <row r="309" spans="1:7" x14ac:dyDescent="0.3">
      <c r="A309" s="40">
        <v>45134</v>
      </c>
      <c r="B309" s="21" t="s">
        <v>103</v>
      </c>
      <c r="C309" s="17" t="s">
        <v>377</v>
      </c>
      <c r="D309" s="17" t="s">
        <v>629</v>
      </c>
      <c r="E309" s="30" t="s">
        <v>1614</v>
      </c>
      <c r="F309" s="103">
        <v>3307.15</v>
      </c>
      <c r="G309" s="58"/>
    </row>
    <row r="310" spans="1:7" x14ac:dyDescent="0.3">
      <c r="A310" s="40">
        <v>45134</v>
      </c>
      <c r="B310" s="21" t="s">
        <v>103</v>
      </c>
      <c r="C310" s="17" t="s">
        <v>377</v>
      </c>
      <c r="D310" s="17" t="s">
        <v>629</v>
      </c>
      <c r="E310" s="30" t="s">
        <v>1197</v>
      </c>
      <c r="F310" s="103">
        <v>102744.2</v>
      </c>
      <c r="G310" s="58"/>
    </row>
    <row r="311" spans="1:7" x14ac:dyDescent="0.3">
      <c r="A311" s="40">
        <v>45134</v>
      </c>
      <c r="B311" s="21" t="s">
        <v>103</v>
      </c>
      <c r="C311" s="17" t="s">
        <v>377</v>
      </c>
      <c r="D311" s="17" t="s">
        <v>629</v>
      </c>
      <c r="E311" s="30" t="s">
        <v>1615</v>
      </c>
      <c r="F311" s="103">
        <v>7268.28</v>
      </c>
      <c r="G311" s="58"/>
    </row>
    <row r="312" spans="1:7" x14ac:dyDescent="0.3">
      <c r="A312" s="40">
        <v>45134</v>
      </c>
      <c r="B312" s="21" t="s">
        <v>103</v>
      </c>
      <c r="C312" s="17" t="s">
        <v>377</v>
      </c>
      <c r="D312" s="17" t="s">
        <v>629</v>
      </c>
      <c r="E312" s="30" t="s">
        <v>1616</v>
      </c>
      <c r="F312" s="103">
        <v>783.08</v>
      </c>
      <c r="G312" s="58"/>
    </row>
    <row r="313" spans="1:7" x14ac:dyDescent="0.3">
      <c r="A313" s="40">
        <v>45134</v>
      </c>
      <c r="B313" s="21" t="s">
        <v>103</v>
      </c>
      <c r="C313" s="17" t="s">
        <v>377</v>
      </c>
      <c r="D313" s="17" t="s">
        <v>629</v>
      </c>
      <c r="E313" s="30" t="s">
        <v>1617</v>
      </c>
      <c r="F313" s="103">
        <v>285.45999999999998</v>
      </c>
      <c r="G313" s="58"/>
    </row>
    <row r="314" spans="1:7" x14ac:dyDescent="0.3">
      <c r="A314" s="43">
        <v>45134</v>
      </c>
      <c r="B314" s="22" t="s">
        <v>820</v>
      </c>
      <c r="C314" s="100" t="s">
        <v>579</v>
      </c>
      <c r="D314" s="18" t="s">
        <v>76</v>
      </c>
      <c r="E314" s="24" t="s">
        <v>1618</v>
      </c>
      <c r="F314" s="62"/>
      <c r="G314" s="58">
        <v>200.81</v>
      </c>
    </row>
    <row r="315" spans="1:7" x14ac:dyDescent="0.3">
      <c r="A315" s="41">
        <v>45134</v>
      </c>
      <c r="B315" s="23" t="s">
        <v>157</v>
      </c>
      <c r="C315" s="36" t="s">
        <v>1199</v>
      </c>
      <c r="D315" s="17" t="s">
        <v>85</v>
      </c>
      <c r="E315" s="34" t="s">
        <v>1200</v>
      </c>
      <c r="F315" s="47"/>
      <c r="G315" s="58">
        <v>44351.47</v>
      </c>
    </row>
    <row r="316" spans="1:7" x14ac:dyDescent="0.3">
      <c r="A316" s="41">
        <v>45134</v>
      </c>
      <c r="B316" s="21" t="s">
        <v>1131</v>
      </c>
      <c r="C316" s="36">
        <v>17709</v>
      </c>
      <c r="D316" s="17" t="s">
        <v>66</v>
      </c>
      <c r="E316" s="30" t="s">
        <v>226</v>
      </c>
      <c r="F316" s="47"/>
      <c r="G316" s="58">
        <v>3141</v>
      </c>
    </row>
    <row r="317" spans="1:7" x14ac:dyDescent="0.3">
      <c r="A317" s="41">
        <v>45134</v>
      </c>
      <c r="B317" s="21" t="s">
        <v>1131</v>
      </c>
      <c r="C317" s="36">
        <v>17710</v>
      </c>
      <c r="D317" s="17" t="s">
        <v>66</v>
      </c>
      <c r="E317" s="30" t="s">
        <v>226</v>
      </c>
      <c r="F317" s="47"/>
      <c r="G317" s="58">
        <v>3307.15</v>
      </c>
    </row>
    <row r="318" spans="1:7" x14ac:dyDescent="0.3">
      <c r="A318" s="43">
        <v>45134</v>
      </c>
      <c r="B318" s="22" t="s">
        <v>176</v>
      </c>
      <c r="C318" s="36" t="s">
        <v>1619</v>
      </c>
      <c r="D318" s="18" t="s">
        <v>76</v>
      </c>
      <c r="E318" s="24" t="s">
        <v>1618</v>
      </c>
      <c r="F318" s="62"/>
      <c r="G318" s="58">
        <v>1995.03</v>
      </c>
    </row>
    <row r="319" spans="1:7" x14ac:dyDescent="0.3">
      <c r="A319" s="42">
        <v>45134</v>
      </c>
      <c r="B319" s="22" t="s">
        <v>103</v>
      </c>
      <c r="C319" s="18" t="s">
        <v>377</v>
      </c>
      <c r="D319" s="18" t="s">
        <v>65</v>
      </c>
      <c r="E319" s="24" t="s">
        <v>208</v>
      </c>
      <c r="F319" s="48"/>
      <c r="G319" s="58">
        <v>17.12</v>
      </c>
    </row>
    <row r="320" spans="1:7" x14ac:dyDescent="0.3">
      <c r="A320" s="43">
        <v>45134</v>
      </c>
      <c r="B320" s="24" t="s">
        <v>1620</v>
      </c>
      <c r="C320" s="17" t="s">
        <v>381</v>
      </c>
      <c r="D320" s="17" t="s">
        <v>76</v>
      </c>
      <c r="E320" s="24" t="s">
        <v>235</v>
      </c>
      <c r="F320" s="49"/>
      <c r="G320" s="58">
        <v>8391.44</v>
      </c>
    </row>
    <row r="321" spans="1:7" x14ac:dyDescent="0.3">
      <c r="A321" s="43">
        <v>45134</v>
      </c>
      <c r="B321" s="24" t="s">
        <v>1621</v>
      </c>
      <c r="C321" s="17" t="s">
        <v>381</v>
      </c>
      <c r="D321" s="17" t="s">
        <v>76</v>
      </c>
      <c r="E321" s="24" t="s">
        <v>235</v>
      </c>
      <c r="F321" s="49"/>
      <c r="G321" s="58">
        <v>783.08</v>
      </c>
    </row>
    <row r="322" spans="1:7" x14ac:dyDescent="0.3">
      <c r="A322" s="43">
        <v>45134</v>
      </c>
      <c r="B322" s="21" t="s">
        <v>127</v>
      </c>
      <c r="C322" s="17" t="s">
        <v>382</v>
      </c>
      <c r="D322" s="18" t="s">
        <v>1121</v>
      </c>
      <c r="E322" s="30" t="s">
        <v>1622</v>
      </c>
      <c r="F322" s="62"/>
      <c r="G322" s="58">
        <v>285.45999999999998</v>
      </c>
    </row>
    <row r="323" spans="1:7" x14ac:dyDescent="0.3">
      <c r="A323" s="41">
        <v>45134</v>
      </c>
      <c r="B323" s="23" t="s">
        <v>157</v>
      </c>
      <c r="C323" s="36" t="s">
        <v>1199</v>
      </c>
      <c r="D323" s="17" t="s">
        <v>85</v>
      </c>
      <c r="E323" s="34" t="s">
        <v>1200</v>
      </c>
      <c r="F323" s="47"/>
      <c r="G323" s="58">
        <v>58392.73</v>
      </c>
    </row>
    <row r="324" spans="1:7" x14ac:dyDescent="0.3">
      <c r="A324" s="42">
        <v>45134</v>
      </c>
      <c r="B324" s="22" t="s">
        <v>103</v>
      </c>
      <c r="C324" s="18" t="s">
        <v>377</v>
      </c>
      <c r="D324" s="18" t="s">
        <v>65</v>
      </c>
      <c r="E324" s="24" t="s">
        <v>217</v>
      </c>
      <c r="F324" s="48"/>
      <c r="G324" s="59">
        <v>4.46</v>
      </c>
    </row>
    <row r="325" spans="1:7" x14ac:dyDescent="0.3">
      <c r="A325" s="40">
        <v>45135</v>
      </c>
      <c r="B325" s="21" t="s">
        <v>103</v>
      </c>
      <c r="C325" s="17" t="s">
        <v>377</v>
      </c>
      <c r="D325" s="17" t="s">
        <v>629</v>
      </c>
      <c r="E325" s="30" t="s">
        <v>1623</v>
      </c>
      <c r="F325" s="103">
        <v>2362.69</v>
      </c>
      <c r="G325" s="59"/>
    </row>
    <row r="326" spans="1:7" x14ac:dyDescent="0.3">
      <c r="A326" s="40">
        <v>45135</v>
      </c>
      <c r="B326" s="21" t="s">
        <v>103</v>
      </c>
      <c r="C326" s="17" t="s">
        <v>377</v>
      </c>
      <c r="D326" s="17" t="s">
        <v>629</v>
      </c>
      <c r="E326" s="30" t="s">
        <v>1624</v>
      </c>
      <c r="F326" s="103">
        <v>3990.95</v>
      </c>
      <c r="G326" s="59"/>
    </row>
    <row r="327" spans="1:7" x14ac:dyDescent="0.3">
      <c r="A327" s="40">
        <v>45135</v>
      </c>
      <c r="B327" s="21" t="s">
        <v>103</v>
      </c>
      <c r="C327" s="17" t="s">
        <v>377</v>
      </c>
      <c r="D327" s="17" t="s">
        <v>629</v>
      </c>
      <c r="E327" s="30" t="s">
        <v>1625</v>
      </c>
      <c r="F327" s="103">
        <v>16715.03</v>
      </c>
      <c r="G327" s="59"/>
    </row>
    <row r="328" spans="1:7" x14ac:dyDescent="0.3">
      <c r="A328" s="42">
        <v>45135</v>
      </c>
      <c r="B328" s="22" t="s">
        <v>103</v>
      </c>
      <c r="C328" s="100" t="s">
        <v>377</v>
      </c>
      <c r="D328" s="18" t="s">
        <v>1144</v>
      </c>
      <c r="E328" s="24" t="s">
        <v>285</v>
      </c>
      <c r="F328" s="48"/>
      <c r="G328" s="58">
        <v>819.8</v>
      </c>
    </row>
    <row r="329" spans="1:7" x14ac:dyDescent="0.3">
      <c r="A329" s="42">
        <v>45135</v>
      </c>
      <c r="B329" s="22" t="s">
        <v>1285</v>
      </c>
      <c r="C329" s="35" t="s">
        <v>1626</v>
      </c>
      <c r="D329" s="17" t="s">
        <v>66</v>
      </c>
      <c r="E329" s="24" t="s">
        <v>226</v>
      </c>
      <c r="F329" s="47"/>
      <c r="G329" s="58">
        <v>5850</v>
      </c>
    </row>
    <row r="330" spans="1:7" x14ac:dyDescent="0.3">
      <c r="A330" s="43">
        <v>45135</v>
      </c>
      <c r="B330" s="21" t="s">
        <v>110</v>
      </c>
      <c r="C330" s="36">
        <v>438426</v>
      </c>
      <c r="D330" s="17" t="s">
        <v>83</v>
      </c>
      <c r="E330" s="24" t="s">
        <v>216</v>
      </c>
      <c r="F330" s="48"/>
      <c r="G330" s="58">
        <v>3146.21</v>
      </c>
    </row>
    <row r="331" spans="1:7" x14ac:dyDescent="0.3">
      <c r="A331" s="42">
        <v>45135</v>
      </c>
      <c r="B331" s="22" t="s">
        <v>103</v>
      </c>
      <c r="C331" s="18" t="s">
        <v>377</v>
      </c>
      <c r="D331" s="18" t="s">
        <v>65</v>
      </c>
      <c r="E331" s="24" t="s">
        <v>422</v>
      </c>
      <c r="F331" s="48"/>
      <c r="G331" s="59">
        <v>2.5</v>
      </c>
    </row>
    <row r="332" spans="1:7" x14ac:dyDescent="0.3">
      <c r="A332" s="40">
        <v>45135</v>
      </c>
      <c r="B332" s="21" t="s">
        <v>127</v>
      </c>
      <c r="C332" s="17" t="s">
        <v>382</v>
      </c>
      <c r="D332" s="18" t="s">
        <v>1121</v>
      </c>
      <c r="E332" s="30" t="s">
        <v>1627</v>
      </c>
      <c r="F332" s="49"/>
      <c r="G332" s="58">
        <v>2362.69</v>
      </c>
    </row>
    <row r="333" spans="1:7" x14ac:dyDescent="0.3">
      <c r="A333" s="42">
        <v>45135</v>
      </c>
      <c r="B333" s="21" t="s">
        <v>1628</v>
      </c>
      <c r="C333" s="38">
        <v>38</v>
      </c>
      <c r="D333" s="18" t="s">
        <v>63</v>
      </c>
      <c r="E333" s="24" t="s">
        <v>1629</v>
      </c>
      <c r="F333" s="62"/>
      <c r="G333" s="58">
        <v>2000</v>
      </c>
    </row>
    <row r="334" spans="1:7" x14ac:dyDescent="0.3">
      <c r="A334" s="42">
        <v>45135</v>
      </c>
      <c r="B334" s="21" t="s">
        <v>1628</v>
      </c>
      <c r="C334" s="38">
        <v>39</v>
      </c>
      <c r="D334" s="18" t="s">
        <v>63</v>
      </c>
      <c r="E334" s="24" t="s">
        <v>1630</v>
      </c>
      <c r="F334" s="62"/>
      <c r="G334" s="58">
        <v>2000</v>
      </c>
    </row>
    <row r="335" spans="1:7" x14ac:dyDescent="0.3">
      <c r="A335" s="40">
        <v>45135</v>
      </c>
      <c r="B335" s="30" t="s">
        <v>1631</v>
      </c>
      <c r="C335" s="17" t="s">
        <v>381</v>
      </c>
      <c r="D335" s="17" t="s">
        <v>76</v>
      </c>
      <c r="E335" s="24" t="s">
        <v>235</v>
      </c>
      <c r="F335" s="49"/>
      <c r="G335" s="58">
        <v>5422.12</v>
      </c>
    </row>
    <row r="336" spans="1:7" x14ac:dyDescent="0.3">
      <c r="A336" s="43">
        <v>45135</v>
      </c>
      <c r="B336" s="26" t="s">
        <v>195</v>
      </c>
      <c r="C336" s="17">
        <v>583</v>
      </c>
      <c r="D336" s="18" t="s">
        <v>66</v>
      </c>
      <c r="E336" s="24" t="s">
        <v>1632</v>
      </c>
      <c r="F336" s="47"/>
      <c r="G336" s="58">
        <v>684</v>
      </c>
    </row>
    <row r="337" spans="1:7" x14ac:dyDescent="0.3">
      <c r="A337" s="42">
        <v>45135</v>
      </c>
      <c r="B337" s="22" t="s">
        <v>137</v>
      </c>
      <c r="C337" s="18">
        <v>137</v>
      </c>
      <c r="D337" s="18" t="s">
        <v>66</v>
      </c>
      <c r="E337" s="24" t="s">
        <v>226</v>
      </c>
      <c r="F337" s="62"/>
      <c r="G337" s="58">
        <v>848.7</v>
      </c>
    </row>
    <row r="338" spans="1:7" x14ac:dyDescent="0.3">
      <c r="A338" s="42">
        <v>45135</v>
      </c>
      <c r="B338" s="22" t="s">
        <v>103</v>
      </c>
      <c r="C338" s="18" t="s">
        <v>377</v>
      </c>
      <c r="D338" s="18" t="s">
        <v>65</v>
      </c>
      <c r="E338" s="24" t="s">
        <v>217</v>
      </c>
      <c r="F338" s="48"/>
      <c r="G338" s="59">
        <v>11.15</v>
      </c>
    </row>
    <row r="339" spans="1:7" x14ac:dyDescent="0.3">
      <c r="A339" s="40">
        <v>45138</v>
      </c>
      <c r="B339" s="21" t="s">
        <v>103</v>
      </c>
      <c r="C339" s="17" t="s">
        <v>377</v>
      </c>
      <c r="D339" s="17" t="s">
        <v>62</v>
      </c>
      <c r="E339" s="30" t="s">
        <v>204</v>
      </c>
      <c r="F339" s="47">
        <v>528.08000000000004</v>
      </c>
      <c r="G339" s="59"/>
    </row>
    <row r="340" spans="1:7" x14ac:dyDescent="0.3">
      <c r="A340" s="40">
        <v>45138</v>
      </c>
      <c r="B340" s="21" t="s">
        <v>103</v>
      </c>
      <c r="C340" s="17" t="s">
        <v>377</v>
      </c>
      <c r="D340" s="17" t="s">
        <v>629</v>
      </c>
      <c r="E340" s="30" t="s">
        <v>1633</v>
      </c>
      <c r="F340" s="103">
        <v>4307.01</v>
      </c>
      <c r="G340" s="59"/>
    </row>
    <row r="341" spans="1:7" x14ac:dyDescent="0.3">
      <c r="A341" s="40">
        <v>45138</v>
      </c>
      <c r="B341" s="21" t="s">
        <v>103</v>
      </c>
      <c r="C341" s="17" t="s">
        <v>377</v>
      </c>
      <c r="D341" s="17" t="s">
        <v>629</v>
      </c>
      <c r="E341" s="30" t="s">
        <v>1634</v>
      </c>
      <c r="F341" s="103">
        <v>30352.35</v>
      </c>
      <c r="G341" s="59"/>
    </row>
    <row r="342" spans="1:7" x14ac:dyDescent="0.3">
      <c r="A342" s="40">
        <v>45138</v>
      </c>
      <c r="B342" s="21" t="s">
        <v>103</v>
      </c>
      <c r="C342" s="17" t="s">
        <v>377</v>
      </c>
      <c r="D342" s="17" t="s">
        <v>629</v>
      </c>
      <c r="E342" s="30" t="s">
        <v>1635</v>
      </c>
      <c r="F342" s="103">
        <v>179.71</v>
      </c>
      <c r="G342" s="59"/>
    </row>
    <row r="343" spans="1:7" x14ac:dyDescent="0.3">
      <c r="A343" s="40">
        <v>45138</v>
      </c>
      <c r="B343" s="21" t="s">
        <v>103</v>
      </c>
      <c r="C343" s="17" t="s">
        <v>377</v>
      </c>
      <c r="D343" s="17" t="s">
        <v>629</v>
      </c>
      <c r="E343" s="30" t="s">
        <v>1633</v>
      </c>
      <c r="F343" s="103">
        <v>11485.36</v>
      </c>
      <c r="G343" s="59"/>
    </row>
    <row r="344" spans="1:7" x14ac:dyDescent="0.3">
      <c r="A344" s="40">
        <v>45138</v>
      </c>
      <c r="B344" s="21" t="s">
        <v>103</v>
      </c>
      <c r="C344" s="17" t="s">
        <v>377</v>
      </c>
      <c r="D344" s="17" t="s">
        <v>629</v>
      </c>
      <c r="E344" s="30" t="s">
        <v>1636</v>
      </c>
      <c r="F344" s="103">
        <v>20439.63</v>
      </c>
      <c r="G344" s="59"/>
    </row>
    <row r="345" spans="1:7" x14ac:dyDescent="0.3">
      <c r="A345" s="40">
        <v>45138</v>
      </c>
      <c r="B345" s="21" t="s">
        <v>103</v>
      </c>
      <c r="C345" s="17" t="s">
        <v>377</v>
      </c>
      <c r="D345" s="17" t="s">
        <v>629</v>
      </c>
      <c r="E345" s="30" t="s">
        <v>1636</v>
      </c>
      <c r="F345" s="103">
        <v>257242.66</v>
      </c>
      <c r="G345" s="59"/>
    </row>
    <row r="346" spans="1:7" ht="24" x14ac:dyDescent="0.3">
      <c r="A346" s="43">
        <v>45138</v>
      </c>
      <c r="B346" s="22" t="s">
        <v>820</v>
      </c>
      <c r="C346" s="36" t="s">
        <v>820</v>
      </c>
      <c r="D346" s="18" t="s">
        <v>76</v>
      </c>
      <c r="E346" s="24" t="s">
        <v>1637</v>
      </c>
      <c r="F346" s="62"/>
      <c r="G346" s="59">
        <v>0.08</v>
      </c>
    </row>
    <row r="347" spans="1:7" x14ac:dyDescent="0.3">
      <c r="A347" s="40">
        <v>45138</v>
      </c>
      <c r="B347" s="30" t="s">
        <v>1638</v>
      </c>
      <c r="C347" s="17" t="s">
        <v>381</v>
      </c>
      <c r="D347" s="17" t="s">
        <v>76</v>
      </c>
      <c r="E347" s="24" t="s">
        <v>235</v>
      </c>
      <c r="F347" s="49"/>
      <c r="G347" s="106">
        <v>5516.7300000000005</v>
      </c>
    </row>
    <row r="348" spans="1:7" x14ac:dyDescent="0.3">
      <c r="A348" s="41">
        <v>45138</v>
      </c>
      <c r="B348" s="23" t="s">
        <v>157</v>
      </c>
      <c r="C348" s="36" t="s">
        <v>1199</v>
      </c>
      <c r="D348" s="17" t="s">
        <v>85</v>
      </c>
      <c r="E348" s="34" t="s">
        <v>1200</v>
      </c>
      <c r="F348" s="47"/>
      <c r="G348" s="106">
        <v>4629.87</v>
      </c>
    </row>
    <row r="349" spans="1:7" x14ac:dyDescent="0.3">
      <c r="A349" s="41">
        <v>45138</v>
      </c>
      <c r="B349" s="21" t="s">
        <v>396</v>
      </c>
      <c r="C349" s="36">
        <v>4260996</v>
      </c>
      <c r="D349" s="17" t="s">
        <v>63</v>
      </c>
      <c r="E349" s="30" t="s">
        <v>1639</v>
      </c>
      <c r="F349" s="47"/>
      <c r="G349" s="58">
        <v>300</v>
      </c>
    </row>
    <row r="350" spans="1:7" x14ac:dyDescent="0.3">
      <c r="A350" s="41">
        <v>45138</v>
      </c>
      <c r="B350" s="23" t="s">
        <v>618</v>
      </c>
      <c r="C350" s="36">
        <v>76904</v>
      </c>
      <c r="D350" s="17" t="s">
        <v>78</v>
      </c>
      <c r="E350" s="30" t="s">
        <v>1640</v>
      </c>
      <c r="F350" s="47"/>
      <c r="G350" s="58">
        <v>1288</v>
      </c>
    </row>
    <row r="351" spans="1:7" x14ac:dyDescent="0.3">
      <c r="A351" s="43">
        <v>45138</v>
      </c>
      <c r="B351" s="22" t="s">
        <v>146</v>
      </c>
      <c r="C351" s="17">
        <v>14220</v>
      </c>
      <c r="D351" s="18" t="s">
        <v>82</v>
      </c>
      <c r="E351" s="24" t="s">
        <v>252</v>
      </c>
      <c r="F351" s="48"/>
      <c r="G351" s="58">
        <v>820</v>
      </c>
    </row>
    <row r="352" spans="1:7" x14ac:dyDescent="0.3">
      <c r="A352" s="42">
        <v>45138</v>
      </c>
      <c r="B352" s="22" t="s">
        <v>103</v>
      </c>
      <c r="C352" s="18" t="s">
        <v>377</v>
      </c>
      <c r="D352" s="18" t="s">
        <v>65</v>
      </c>
      <c r="E352" s="24" t="s">
        <v>208</v>
      </c>
      <c r="F352" s="48"/>
      <c r="G352" s="59">
        <v>14.98</v>
      </c>
    </row>
    <row r="353" spans="1:7" x14ac:dyDescent="0.3">
      <c r="A353" s="40">
        <v>45138</v>
      </c>
      <c r="B353" s="21" t="s">
        <v>201</v>
      </c>
      <c r="C353" s="36" t="s">
        <v>1092</v>
      </c>
      <c r="D353" s="17" t="s">
        <v>93</v>
      </c>
      <c r="E353" s="30" t="s">
        <v>1641</v>
      </c>
      <c r="F353" s="47"/>
      <c r="G353" s="58">
        <v>32741.7</v>
      </c>
    </row>
    <row r="354" spans="1:7" x14ac:dyDescent="0.3">
      <c r="A354" s="40">
        <v>45138</v>
      </c>
      <c r="B354" s="21" t="s">
        <v>127</v>
      </c>
      <c r="C354" s="17" t="s">
        <v>382</v>
      </c>
      <c r="D354" s="18" t="s">
        <v>1121</v>
      </c>
      <c r="E354" s="30" t="s">
        <v>1642</v>
      </c>
      <c r="F354" s="49"/>
      <c r="G354" s="58">
        <v>179.71</v>
      </c>
    </row>
    <row r="355" spans="1:7" x14ac:dyDescent="0.3">
      <c r="A355" s="40">
        <v>45138</v>
      </c>
      <c r="B355" s="21" t="s">
        <v>201</v>
      </c>
      <c r="C355" s="36">
        <v>35490480</v>
      </c>
      <c r="D355" s="17" t="s">
        <v>93</v>
      </c>
      <c r="E355" s="30" t="s">
        <v>1643</v>
      </c>
      <c r="F355" s="47"/>
      <c r="G355" s="58">
        <v>49364.58</v>
      </c>
    </row>
    <row r="356" spans="1:7" x14ac:dyDescent="0.3">
      <c r="A356" s="41">
        <v>45138</v>
      </c>
      <c r="B356" s="21" t="s">
        <v>182</v>
      </c>
      <c r="C356" s="17">
        <v>35740992</v>
      </c>
      <c r="D356" s="17" t="s">
        <v>102</v>
      </c>
      <c r="E356" s="30" t="s">
        <v>1644</v>
      </c>
      <c r="F356" s="47"/>
      <c r="G356" s="58">
        <v>43067.26</v>
      </c>
    </row>
    <row r="357" spans="1:7" x14ac:dyDescent="0.3">
      <c r="A357" s="41">
        <v>45138</v>
      </c>
      <c r="B357" s="21" t="s">
        <v>182</v>
      </c>
      <c r="C357" s="36">
        <v>35591359</v>
      </c>
      <c r="D357" s="17" t="s">
        <v>93</v>
      </c>
      <c r="E357" s="30" t="s">
        <v>1645</v>
      </c>
      <c r="F357" s="47"/>
      <c r="G357" s="58">
        <v>107746.20999999999</v>
      </c>
    </row>
    <row r="358" spans="1:7" x14ac:dyDescent="0.3">
      <c r="A358" s="41">
        <v>45138</v>
      </c>
      <c r="B358" s="23" t="s">
        <v>157</v>
      </c>
      <c r="C358" s="36" t="s">
        <v>1199</v>
      </c>
      <c r="D358" s="17" t="s">
        <v>85</v>
      </c>
      <c r="E358" s="34" t="s">
        <v>1200</v>
      </c>
      <c r="F358" s="47"/>
      <c r="G358" s="106">
        <v>25722.48</v>
      </c>
    </row>
    <row r="359" spans="1:7" x14ac:dyDescent="0.3">
      <c r="A359" s="40">
        <v>45138</v>
      </c>
      <c r="B359" s="30" t="s">
        <v>1646</v>
      </c>
      <c r="C359" s="17" t="s">
        <v>381</v>
      </c>
      <c r="D359" s="17" t="s">
        <v>76</v>
      </c>
      <c r="E359" s="24" t="s">
        <v>235</v>
      </c>
      <c r="F359" s="49"/>
      <c r="G359" s="106">
        <v>14638.210000000001</v>
      </c>
    </row>
    <row r="360" spans="1:7" x14ac:dyDescent="0.3">
      <c r="A360" s="40">
        <v>45138</v>
      </c>
      <c r="B360" s="21" t="s">
        <v>182</v>
      </c>
      <c r="C360" s="36" t="s">
        <v>1647</v>
      </c>
      <c r="D360" s="17" t="s">
        <v>102</v>
      </c>
      <c r="E360" s="30" t="s">
        <v>1410</v>
      </c>
      <c r="F360" s="47"/>
      <c r="G360" s="58">
        <v>1400.71</v>
      </c>
    </row>
    <row r="361" spans="1:7" x14ac:dyDescent="0.3">
      <c r="A361" s="40">
        <v>45138</v>
      </c>
      <c r="B361" s="21" t="s">
        <v>182</v>
      </c>
      <c r="C361" s="17" t="s">
        <v>1648</v>
      </c>
      <c r="D361" s="17" t="s">
        <v>93</v>
      </c>
      <c r="E361" s="30" t="s">
        <v>1411</v>
      </c>
      <c r="F361" s="47"/>
      <c r="G361" s="58">
        <v>37104.28</v>
      </c>
    </row>
    <row r="362" spans="1:7" x14ac:dyDescent="0.3">
      <c r="A362" s="67"/>
      <c r="B362" s="68"/>
      <c r="C362" s="67"/>
      <c r="D362" s="67"/>
      <c r="E362" s="97" t="s">
        <v>0</v>
      </c>
      <c r="F362" s="70">
        <f>SUM(F3:F361)</f>
        <v>12633109.079999998</v>
      </c>
      <c r="G362" s="70">
        <f>SUM(G3:G361)</f>
        <v>12633109.080000009</v>
      </c>
    </row>
  </sheetData>
  <sheetProtection algorithmName="SHA-512" hashValue="oXxsJ4HtOT7378cTKhfZ9aTsETzLIOkuC+erodKMtyVGjuZ+k1EwOJYy2gXA0x6lrioNcyepTdM/UdL+xwzosA==" saltValue="6p4d0G/YZZvH6gv5p0232w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F2" name="Intervalo1_14_18_1_1"/>
    <protectedRange algorithmName="SHA-512" hashValue="SOYoXHnsd8H3JMwtnN8n0SDMvJLW8NUH3c7N9U/C2WTm7adtKrHc9Rw5AhcK1dwRMld7kJZ5o3zpwjKqrnC6rw==" saltValue="9sV1nF7wJ5XLhLyfByHakQ==" spinCount="100000" sqref="A2" name="Intervalo1_9_12_1"/>
    <protectedRange algorithmName="SHA-512" hashValue="BIECXXLQTeZJOx05FhxNMY6bX0FG7L8BpAjO3Hk073tMf1ubRNMfSRBsBwOVM9WAG5vzoeJK9zi73lb6vrANVA==" saltValue="YhRx49mkr4bYm3ZTPTnjcg==" spinCount="100000" sqref="A6" name="Intervalo1_1"/>
    <protectedRange algorithmName="SHA-512" hashValue="BIECXXLQTeZJOx05FhxNMY6bX0FG7L8BpAjO3Hk073tMf1ubRNMfSRBsBwOVM9WAG5vzoeJK9zi73lb6vrANVA==" saltValue="YhRx49mkr4bYm3ZTPTnjcg==" spinCount="100000" sqref="A7" name="Intervalo1_2"/>
    <protectedRange algorithmName="SHA-512" hashValue="BIECXXLQTeZJOx05FhxNMY6bX0FG7L8BpAjO3Hk073tMf1ubRNMfSRBsBwOVM9WAG5vzoeJK9zi73lb6vrANVA==" saltValue="YhRx49mkr4bYm3ZTPTnjcg==" spinCount="100000" sqref="A8" name="Intervalo1_3"/>
    <protectedRange algorithmName="SHA-512" hashValue="BIECXXLQTeZJOx05FhxNMY6bX0FG7L8BpAjO3Hk073tMf1ubRNMfSRBsBwOVM9WAG5vzoeJK9zi73lb6vrANVA==" saltValue="YhRx49mkr4bYm3ZTPTnjcg==" spinCount="100000" sqref="A9" name="Intervalo1_4"/>
    <protectedRange algorithmName="SHA-512" hashValue="BIECXXLQTeZJOx05FhxNMY6bX0FG7L8BpAjO3Hk073tMf1ubRNMfSRBsBwOVM9WAG5vzoeJK9zi73lb6vrANVA==" saltValue="YhRx49mkr4bYm3ZTPTnjcg==" spinCount="100000" sqref="A10" name="Intervalo1_5"/>
    <protectedRange algorithmName="SHA-512" hashValue="BIECXXLQTeZJOx05FhxNMY6bX0FG7L8BpAjO3Hk073tMf1ubRNMfSRBsBwOVM9WAG5vzoeJK9zi73lb6vrANVA==" saltValue="YhRx49mkr4bYm3ZTPTnjcg==" spinCount="100000" sqref="A11:A13" name="Intervalo1_6"/>
    <protectedRange algorithmName="SHA-512" hashValue="BIECXXLQTeZJOx05FhxNMY6bX0FG7L8BpAjO3Hk073tMf1ubRNMfSRBsBwOVM9WAG5vzoeJK9zi73lb6vrANVA==" saltValue="YhRx49mkr4bYm3ZTPTnjcg==" spinCount="100000" sqref="A14:A15" name="Intervalo1_7"/>
    <protectedRange algorithmName="SHA-512" hashValue="BIECXXLQTeZJOx05FhxNMY6bX0FG7L8BpAjO3Hk073tMf1ubRNMfSRBsBwOVM9WAG5vzoeJK9zi73lb6vrANVA==" saltValue="YhRx49mkr4bYm3ZTPTnjcg==" spinCount="100000" sqref="A18:A19" name="Intervalo1_8"/>
    <protectedRange algorithmName="SHA-512" hashValue="BIECXXLQTeZJOx05FhxNMY6bX0FG7L8BpAjO3Hk073tMf1ubRNMfSRBsBwOVM9WAG5vzoeJK9zi73lb6vrANVA==" saltValue="YhRx49mkr4bYm3ZTPTnjcg==" spinCount="100000" sqref="A20:A24" name="Intervalo1_9"/>
    <protectedRange algorithmName="SHA-512" hashValue="BIECXXLQTeZJOx05FhxNMY6bX0FG7L8BpAjO3Hk073tMf1ubRNMfSRBsBwOVM9WAG5vzoeJK9zi73lb6vrANVA==" saltValue="YhRx49mkr4bYm3ZTPTnjcg==" spinCount="100000" sqref="A29:A30" name="Intervalo1_10"/>
    <protectedRange algorithmName="SHA-512" hashValue="BIECXXLQTeZJOx05FhxNMY6bX0FG7L8BpAjO3Hk073tMf1ubRNMfSRBsBwOVM9WAG5vzoeJK9zi73lb6vrANVA==" saltValue="YhRx49mkr4bYm3ZTPTnjcg==" spinCount="100000" sqref="A31" name="Intervalo1_11"/>
    <protectedRange algorithmName="SHA-512" hashValue="BIECXXLQTeZJOx05FhxNMY6bX0FG7L8BpAjO3Hk073tMf1ubRNMfSRBsBwOVM9WAG5vzoeJK9zi73lb6vrANVA==" saltValue="YhRx49mkr4bYm3ZTPTnjcg==" spinCount="100000" sqref="A32" name="Intervalo1_12"/>
    <protectedRange algorithmName="SHA-512" hashValue="BIECXXLQTeZJOx05FhxNMY6bX0FG7L8BpAjO3Hk073tMf1ubRNMfSRBsBwOVM9WAG5vzoeJK9zi73lb6vrANVA==" saltValue="YhRx49mkr4bYm3ZTPTnjcg==" spinCount="100000" sqref="A33" name="Intervalo1_13"/>
    <protectedRange algorithmName="SHA-512" hashValue="BIECXXLQTeZJOx05FhxNMY6bX0FG7L8BpAjO3Hk073tMf1ubRNMfSRBsBwOVM9WAG5vzoeJK9zi73lb6vrANVA==" saltValue="YhRx49mkr4bYm3ZTPTnjcg==" spinCount="100000" sqref="A34" name="Intervalo1_14"/>
    <protectedRange algorithmName="SHA-512" hashValue="BIECXXLQTeZJOx05FhxNMY6bX0FG7L8BpAjO3Hk073tMf1ubRNMfSRBsBwOVM9WAG5vzoeJK9zi73lb6vrANVA==" saltValue="YhRx49mkr4bYm3ZTPTnjcg==" spinCount="100000" sqref="A35" name="Intervalo1_15"/>
    <protectedRange algorithmName="SHA-512" hashValue="BIECXXLQTeZJOx05FhxNMY6bX0FG7L8BpAjO3Hk073tMf1ubRNMfSRBsBwOVM9WAG5vzoeJK9zi73lb6vrANVA==" saltValue="YhRx49mkr4bYm3ZTPTnjcg==" spinCount="100000" sqref="A36" name="Intervalo1_16"/>
    <protectedRange algorithmName="SHA-512" hashValue="BIECXXLQTeZJOx05FhxNMY6bX0FG7L8BpAjO3Hk073tMf1ubRNMfSRBsBwOVM9WAG5vzoeJK9zi73lb6vrANVA==" saltValue="YhRx49mkr4bYm3ZTPTnjcg==" spinCount="100000" sqref="A37" name="Intervalo1_17"/>
    <protectedRange algorithmName="SHA-512" hashValue="BIECXXLQTeZJOx05FhxNMY6bX0FG7L8BpAjO3Hk073tMf1ubRNMfSRBsBwOVM9WAG5vzoeJK9zi73lb6vrANVA==" saltValue="YhRx49mkr4bYm3ZTPTnjcg==" spinCount="100000" sqref="A38" name="Intervalo1_18"/>
    <protectedRange algorithmName="SHA-512" hashValue="BIECXXLQTeZJOx05FhxNMY6bX0FG7L8BpAjO3Hk073tMf1ubRNMfSRBsBwOVM9WAG5vzoeJK9zi73lb6vrANVA==" saltValue="YhRx49mkr4bYm3ZTPTnjcg==" spinCount="100000" sqref="A39" name="Intervalo1_19"/>
    <protectedRange algorithmName="SHA-512" hashValue="BIECXXLQTeZJOx05FhxNMY6bX0FG7L8BpAjO3Hk073tMf1ubRNMfSRBsBwOVM9WAG5vzoeJK9zi73lb6vrANVA==" saltValue="YhRx49mkr4bYm3ZTPTnjcg==" spinCount="100000" sqref="A40" name="Intervalo1_20"/>
    <protectedRange algorithmName="SHA-512" hashValue="BIECXXLQTeZJOx05FhxNMY6bX0FG7L8BpAjO3Hk073tMf1ubRNMfSRBsBwOVM9WAG5vzoeJK9zi73lb6vrANVA==" saltValue="YhRx49mkr4bYm3ZTPTnjcg==" spinCount="100000" sqref="A41" name="Intervalo1_21"/>
    <protectedRange algorithmName="SHA-512" hashValue="BIECXXLQTeZJOx05FhxNMY6bX0FG7L8BpAjO3Hk073tMf1ubRNMfSRBsBwOVM9WAG5vzoeJK9zi73lb6vrANVA==" saltValue="YhRx49mkr4bYm3ZTPTnjcg==" spinCount="100000" sqref="A42" name="Intervalo1_22"/>
    <protectedRange algorithmName="SHA-512" hashValue="BIECXXLQTeZJOx05FhxNMY6bX0FG7L8BpAjO3Hk073tMf1ubRNMfSRBsBwOVM9WAG5vzoeJK9zi73lb6vrANVA==" saltValue="YhRx49mkr4bYm3ZTPTnjcg==" spinCount="100000" sqref="A43" name="Intervalo1_23"/>
    <protectedRange algorithmName="SHA-512" hashValue="BIECXXLQTeZJOx05FhxNMY6bX0FG7L8BpAjO3Hk073tMf1ubRNMfSRBsBwOVM9WAG5vzoeJK9zi73lb6vrANVA==" saltValue="YhRx49mkr4bYm3ZTPTnjcg==" spinCount="100000" sqref="A44" name="Intervalo1_24"/>
    <protectedRange algorithmName="SHA-512" hashValue="BIECXXLQTeZJOx05FhxNMY6bX0FG7L8BpAjO3Hk073tMf1ubRNMfSRBsBwOVM9WAG5vzoeJK9zi73lb6vrANVA==" saltValue="YhRx49mkr4bYm3ZTPTnjcg==" spinCount="100000" sqref="A45" name="Intervalo1_25"/>
    <protectedRange algorithmName="SHA-512" hashValue="BIECXXLQTeZJOx05FhxNMY6bX0FG7L8BpAjO3Hk073tMf1ubRNMfSRBsBwOVM9WAG5vzoeJK9zi73lb6vrANVA==" saltValue="YhRx49mkr4bYm3ZTPTnjcg==" spinCount="100000" sqref="A46" name="Intervalo1_26"/>
    <protectedRange algorithmName="SHA-512" hashValue="BIECXXLQTeZJOx05FhxNMY6bX0FG7L8BpAjO3Hk073tMf1ubRNMfSRBsBwOVM9WAG5vzoeJK9zi73lb6vrANVA==" saltValue="YhRx49mkr4bYm3ZTPTnjcg==" spinCount="100000" sqref="A47" name="Intervalo1_27"/>
    <protectedRange algorithmName="SHA-512" hashValue="BIECXXLQTeZJOx05FhxNMY6bX0FG7L8BpAjO3Hk073tMf1ubRNMfSRBsBwOVM9WAG5vzoeJK9zi73lb6vrANVA==" saltValue="YhRx49mkr4bYm3ZTPTnjcg==" spinCount="100000" sqref="A48:A52" name="Intervalo1_28"/>
    <protectedRange algorithmName="SHA-512" hashValue="BIECXXLQTeZJOx05FhxNMY6bX0FG7L8BpAjO3Hk073tMf1ubRNMfSRBsBwOVM9WAG5vzoeJK9zi73lb6vrANVA==" saltValue="YhRx49mkr4bYm3ZTPTnjcg==" spinCount="100000" sqref="A53" name="Intervalo1_29"/>
    <protectedRange algorithmName="SHA-512" hashValue="BIECXXLQTeZJOx05FhxNMY6bX0FG7L8BpAjO3Hk073tMf1ubRNMfSRBsBwOVM9WAG5vzoeJK9zi73lb6vrANVA==" saltValue="YhRx49mkr4bYm3ZTPTnjcg==" spinCount="100000" sqref="A54" name="Intervalo1_30"/>
    <protectedRange algorithmName="SHA-512" hashValue="BIECXXLQTeZJOx05FhxNMY6bX0FG7L8BpAjO3Hk073tMf1ubRNMfSRBsBwOVM9WAG5vzoeJK9zi73lb6vrANVA==" saltValue="YhRx49mkr4bYm3ZTPTnjcg==" spinCount="100000" sqref="A55" name="Intervalo1_31"/>
    <protectedRange algorithmName="SHA-512" hashValue="BIECXXLQTeZJOx05FhxNMY6bX0FG7L8BpAjO3Hk073tMf1ubRNMfSRBsBwOVM9WAG5vzoeJK9zi73lb6vrANVA==" saltValue="YhRx49mkr4bYm3ZTPTnjcg==" spinCount="100000" sqref="A56" name="Intervalo1_32"/>
    <protectedRange algorithmName="SHA-512" hashValue="BIECXXLQTeZJOx05FhxNMY6bX0FG7L8BpAjO3Hk073tMf1ubRNMfSRBsBwOVM9WAG5vzoeJK9zi73lb6vrANVA==" saltValue="YhRx49mkr4bYm3ZTPTnjcg==" spinCount="100000" sqref="A57:A59" name="Intervalo1_33"/>
    <protectedRange algorithmName="SHA-512" hashValue="BIECXXLQTeZJOx05FhxNMY6bX0FG7L8BpAjO3Hk073tMf1ubRNMfSRBsBwOVM9WAG5vzoeJK9zi73lb6vrANVA==" saltValue="YhRx49mkr4bYm3ZTPTnjcg==" spinCount="100000" sqref="A60" name="Intervalo1_34"/>
    <protectedRange algorithmName="SHA-512" hashValue="BIECXXLQTeZJOx05FhxNMY6bX0FG7L8BpAjO3Hk073tMf1ubRNMfSRBsBwOVM9WAG5vzoeJK9zi73lb6vrANVA==" saltValue="YhRx49mkr4bYm3ZTPTnjcg==" spinCount="100000" sqref="A61" name="Intervalo1_35"/>
    <protectedRange algorithmName="SHA-512" hashValue="BIECXXLQTeZJOx05FhxNMY6bX0FG7L8BpAjO3Hk073tMf1ubRNMfSRBsBwOVM9WAG5vzoeJK9zi73lb6vrANVA==" saltValue="YhRx49mkr4bYm3ZTPTnjcg==" spinCount="100000" sqref="A62" name="Intervalo1_36"/>
    <protectedRange algorithmName="SHA-512" hashValue="BIECXXLQTeZJOx05FhxNMY6bX0FG7L8BpAjO3Hk073tMf1ubRNMfSRBsBwOVM9WAG5vzoeJK9zi73lb6vrANVA==" saltValue="YhRx49mkr4bYm3ZTPTnjcg==" spinCount="100000" sqref="A63 A68:A69" name="Intervalo1_37"/>
    <protectedRange algorithmName="SHA-512" hashValue="BIECXXLQTeZJOx05FhxNMY6bX0FG7L8BpAjO3Hk073tMf1ubRNMfSRBsBwOVM9WAG5vzoeJK9zi73lb6vrANVA==" saltValue="YhRx49mkr4bYm3ZTPTnjcg==" spinCount="100000" sqref="A70" name="Intervalo1_38"/>
    <protectedRange algorithmName="SHA-512" hashValue="BIECXXLQTeZJOx05FhxNMY6bX0FG7L8BpAjO3Hk073tMf1ubRNMfSRBsBwOVM9WAG5vzoeJK9zi73lb6vrANVA==" saltValue="YhRx49mkr4bYm3ZTPTnjcg==" spinCount="100000" sqref="A71" name="Intervalo1_39"/>
    <protectedRange algorithmName="SHA-512" hashValue="BIECXXLQTeZJOx05FhxNMY6bX0FG7L8BpAjO3Hk073tMf1ubRNMfSRBsBwOVM9WAG5vzoeJK9zi73lb6vrANVA==" saltValue="YhRx49mkr4bYm3ZTPTnjcg==" spinCount="100000" sqref="A72:A73" name="Intervalo1_40"/>
    <protectedRange algorithmName="SHA-512" hashValue="BIECXXLQTeZJOx05FhxNMY6bX0FG7L8BpAjO3Hk073tMf1ubRNMfSRBsBwOVM9WAG5vzoeJK9zi73lb6vrANVA==" saltValue="YhRx49mkr4bYm3ZTPTnjcg==" spinCount="100000" sqref="A74" name="Intervalo1_41"/>
    <protectedRange algorithmName="SHA-512" hashValue="BIECXXLQTeZJOx05FhxNMY6bX0FG7L8BpAjO3Hk073tMf1ubRNMfSRBsBwOVM9WAG5vzoeJK9zi73lb6vrANVA==" saltValue="YhRx49mkr4bYm3ZTPTnjcg==" spinCount="100000" sqref="A75" name="Intervalo1_42"/>
    <protectedRange algorithmName="SHA-512" hashValue="BIECXXLQTeZJOx05FhxNMY6bX0FG7L8BpAjO3Hk073tMf1ubRNMfSRBsBwOVM9WAG5vzoeJK9zi73lb6vrANVA==" saltValue="YhRx49mkr4bYm3ZTPTnjcg==" spinCount="100000" sqref="A76:A85 A89:A94" name="Intervalo1_43"/>
    <protectedRange algorithmName="SHA-512" hashValue="BIECXXLQTeZJOx05FhxNMY6bX0FG7L8BpAjO3Hk073tMf1ubRNMfSRBsBwOVM9WAG5vzoeJK9zi73lb6vrANVA==" saltValue="YhRx49mkr4bYm3ZTPTnjcg==" spinCount="100000" sqref="A95:A101" name="Intervalo1_44"/>
    <protectedRange algorithmName="SHA-512" hashValue="BIECXXLQTeZJOx05FhxNMY6bX0FG7L8BpAjO3Hk073tMf1ubRNMfSRBsBwOVM9WAG5vzoeJK9zi73lb6vrANVA==" saltValue="YhRx49mkr4bYm3ZTPTnjcg==" spinCount="100000" sqref="A102:A103" name="Intervalo1_45"/>
    <protectedRange algorithmName="SHA-512" hashValue="BIECXXLQTeZJOx05FhxNMY6bX0FG7L8BpAjO3Hk073tMf1ubRNMfSRBsBwOVM9WAG5vzoeJK9zi73lb6vrANVA==" saltValue="YhRx49mkr4bYm3ZTPTnjcg==" spinCount="100000" sqref="A104" name="Intervalo1_46"/>
    <protectedRange algorithmName="SHA-512" hashValue="BIECXXLQTeZJOx05FhxNMY6bX0FG7L8BpAjO3Hk073tMf1ubRNMfSRBsBwOVM9WAG5vzoeJK9zi73lb6vrANVA==" saltValue="YhRx49mkr4bYm3ZTPTnjcg==" spinCount="100000" sqref="A105" name="Intervalo1_47"/>
    <protectedRange algorithmName="SHA-512" hashValue="BIECXXLQTeZJOx05FhxNMY6bX0FG7L8BpAjO3Hk073tMf1ubRNMfSRBsBwOVM9WAG5vzoeJK9zi73lb6vrANVA==" saltValue="YhRx49mkr4bYm3ZTPTnjcg==" spinCount="100000" sqref="A106" name="Intervalo1_48"/>
    <protectedRange algorithmName="SHA-512" hashValue="BIECXXLQTeZJOx05FhxNMY6bX0FG7L8BpAjO3Hk073tMf1ubRNMfSRBsBwOVM9WAG5vzoeJK9zi73lb6vrANVA==" saltValue="YhRx49mkr4bYm3ZTPTnjcg==" spinCount="100000" sqref="A107" name="Intervalo1_49"/>
    <protectedRange algorithmName="SHA-512" hashValue="BIECXXLQTeZJOx05FhxNMY6bX0FG7L8BpAjO3Hk073tMf1ubRNMfSRBsBwOVM9WAG5vzoeJK9zi73lb6vrANVA==" saltValue="YhRx49mkr4bYm3ZTPTnjcg==" spinCount="100000" sqref="A108" name="Intervalo1_50"/>
    <protectedRange algorithmName="SHA-512" hashValue="BIECXXLQTeZJOx05FhxNMY6bX0FG7L8BpAjO3Hk073tMf1ubRNMfSRBsBwOVM9WAG5vzoeJK9zi73lb6vrANVA==" saltValue="YhRx49mkr4bYm3ZTPTnjcg==" spinCount="100000" sqref="A109:A110 A117" name="Intervalo1_51"/>
    <protectedRange algorithmName="SHA-512" hashValue="BIECXXLQTeZJOx05FhxNMY6bX0FG7L8BpAjO3Hk073tMf1ubRNMfSRBsBwOVM9WAG5vzoeJK9zi73lb6vrANVA==" saltValue="YhRx49mkr4bYm3ZTPTnjcg==" spinCount="100000" sqref="A118:A119" name="Intervalo1_52"/>
    <protectedRange algorithmName="SHA-512" hashValue="BIECXXLQTeZJOx05FhxNMY6bX0FG7L8BpAjO3Hk073tMf1ubRNMfSRBsBwOVM9WAG5vzoeJK9zi73lb6vrANVA==" saltValue="YhRx49mkr4bYm3ZTPTnjcg==" spinCount="100000" sqref="A120" name="Intervalo1_53"/>
    <protectedRange algorithmName="SHA-512" hashValue="BIECXXLQTeZJOx05FhxNMY6bX0FG7L8BpAjO3Hk073tMf1ubRNMfSRBsBwOVM9WAG5vzoeJK9zi73lb6vrANVA==" saltValue="YhRx49mkr4bYm3ZTPTnjcg==" spinCount="100000" sqref="A121" name="Intervalo1_54"/>
    <protectedRange algorithmName="SHA-512" hashValue="BIECXXLQTeZJOx05FhxNMY6bX0FG7L8BpAjO3Hk073tMf1ubRNMfSRBsBwOVM9WAG5vzoeJK9zi73lb6vrANVA==" saltValue="YhRx49mkr4bYm3ZTPTnjcg==" spinCount="100000" sqref="A122" name="Intervalo1_55"/>
    <protectedRange algorithmName="SHA-512" hashValue="BIECXXLQTeZJOx05FhxNMY6bX0FG7L8BpAjO3Hk073tMf1ubRNMfSRBsBwOVM9WAG5vzoeJK9zi73lb6vrANVA==" saltValue="YhRx49mkr4bYm3ZTPTnjcg==" spinCount="100000" sqref="A123" name="Intervalo1_56"/>
    <protectedRange algorithmName="SHA-512" hashValue="BIECXXLQTeZJOx05FhxNMY6bX0FG7L8BpAjO3Hk073tMf1ubRNMfSRBsBwOVM9WAG5vzoeJK9zi73lb6vrANVA==" saltValue="YhRx49mkr4bYm3ZTPTnjcg==" spinCount="100000" sqref="A124" name="Intervalo1_57"/>
    <protectedRange algorithmName="SHA-512" hashValue="BIECXXLQTeZJOx05FhxNMY6bX0FG7L8BpAjO3Hk073tMf1ubRNMfSRBsBwOVM9WAG5vzoeJK9zi73lb6vrANVA==" saltValue="YhRx49mkr4bYm3ZTPTnjcg==" spinCount="100000" sqref="A125:A126" name="Intervalo1_58"/>
    <protectedRange algorithmName="SHA-512" hashValue="BIECXXLQTeZJOx05FhxNMY6bX0FG7L8BpAjO3Hk073tMf1ubRNMfSRBsBwOVM9WAG5vzoeJK9zi73lb6vrANVA==" saltValue="YhRx49mkr4bYm3ZTPTnjcg==" spinCount="100000" sqref="A127:A128" name="Intervalo1_59"/>
    <protectedRange algorithmName="SHA-512" hashValue="BIECXXLQTeZJOx05FhxNMY6bX0FG7L8BpAjO3Hk073tMf1ubRNMfSRBsBwOVM9WAG5vzoeJK9zi73lb6vrANVA==" saltValue="YhRx49mkr4bYm3ZTPTnjcg==" spinCount="100000" sqref="A129" name="Intervalo1_60"/>
    <protectedRange algorithmName="SHA-512" hashValue="BIECXXLQTeZJOx05FhxNMY6bX0FG7L8BpAjO3Hk073tMf1ubRNMfSRBsBwOVM9WAG5vzoeJK9zi73lb6vrANVA==" saltValue="YhRx49mkr4bYm3ZTPTnjcg==" spinCount="100000" sqref="A130:A133" name="Intervalo1_61"/>
    <protectedRange algorithmName="SHA-512" hashValue="BIECXXLQTeZJOx05FhxNMY6bX0FG7L8BpAjO3Hk073tMf1ubRNMfSRBsBwOVM9WAG5vzoeJK9zi73lb6vrANVA==" saltValue="YhRx49mkr4bYm3ZTPTnjcg==" spinCount="100000" sqref="A134:A137" name="Intervalo1_62"/>
    <protectedRange algorithmName="SHA-512" hashValue="BIECXXLQTeZJOx05FhxNMY6bX0FG7L8BpAjO3Hk073tMf1ubRNMfSRBsBwOVM9WAG5vzoeJK9zi73lb6vrANVA==" saltValue="YhRx49mkr4bYm3ZTPTnjcg==" spinCount="100000" sqref="A138:A151" name="Intervalo1_63"/>
    <protectedRange algorithmName="SHA-512" hashValue="BIECXXLQTeZJOx05FhxNMY6bX0FG7L8BpAjO3Hk073tMf1ubRNMfSRBsBwOVM9WAG5vzoeJK9zi73lb6vrANVA==" saltValue="YhRx49mkr4bYm3ZTPTnjcg==" spinCount="100000" sqref="A152:A155" name="Intervalo1_64"/>
    <protectedRange algorithmName="SHA-512" hashValue="BIECXXLQTeZJOx05FhxNMY6bX0FG7L8BpAjO3Hk073tMf1ubRNMfSRBsBwOVM9WAG5vzoeJK9zi73lb6vrANVA==" saltValue="YhRx49mkr4bYm3ZTPTnjcg==" spinCount="100000" sqref="A159:A169 A172:A173" name="Intervalo1_65"/>
    <protectedRange algorithmName="SHA-512" hashValue="BIECXXLQTeZJOx05FhxNMY6bX0FG7L8BpAjO3Hk073tMf1ubRNMfSRBsBwOVM9WAG5vzoeJK9zi73lb6vrANVA==" saltValue="YhRx49mkr4bYm3ZTPTnjcg==" spinCount="100000" sqref="A174:A178" name="Intervalo1_66"/>
    <protectedRange algorithmName="SHA-512" hashValue="BIECXXLQTeZJOx05FhxNMY6bX0FG7L8BpAjO3Hk073tMf1ubRNMfSRBsBwOVM9WAG5vzoeJK9zi73lb6vrANVA==" saltValue="YhRx49mkr4bYm3ZTPTnjcg==" spinCount="100000" sqref="A179" name="Intervalo1_67"/>
    <protectedRange algorithmName="SHA-512" hashValue="BIECXXLQTeZJOx05FhxNMY6bX0FG7L8BpAjO3Hk073tMf1ubRNMfSRBsBwOVM9WAG5vzoeJK9zi73lb6vrANVA==" saltValue="YhRx49mkr4bYm3ZTPTnjcg==" spinCount="100000" sqref="A180:A181" name="Intervalo1_68"/>
    <protectedRange algorithmName="SHA-512" hashValue="BIECXXLQTeZJOx05FhxNMY6bX0FG7L8BpAjO3Hk073tMf1ubRNMfSRBsBwOVM9WAG5vzoeJK9zi73lb6vrANVA==" saltValue="YhRx49mkr4bYm3ZTPTnjcg==" spinCount="100000" sqref="A182:A185 A187:A189" name="Intervalo1_69"/>
    <protectedRange algorithmName="SHA-512" hashValue="BIECXXLQTeZJOx05FhxNMY6bX0FG7L8BpAjO3Hk073tMf1ubRNMfSRBsBwOVM9WAG5vzoeJK9zi73lb6vrANVA==" saltValue="YhRx49mkr4bYm3ZTPTnjcg==" spinCount="100000" sqref="A190:A193" name="Intervalo1_70"/>
    <protectedRange algorithmName="SHA-512" hashValue="BIECXXLQTeZJOx05FhxNMY6bX0FG7L8BpAjO3Hk073tMf1ubRNMfSRBsBwOVM9WAG5vzoeJK9zi73lb6vrANVA==" saltValue="YhRx49mkr4bYm3ZTPTnjcg==" spinCount="100000" sqref="A194 A196" name="Intervalo1_71"/>
    <protectedRange algorithmName="SHA-512" hashValue="BIECXXLQTeZJOx05FhxNMY6bX0FG7L8BpAjO3Hk073tMf1ubRNMfSRBsBwOVM9WAG5vzoeJK9zi73lb6vrANVA==" saltValue="YhRx49mkr4bYm3ZTPTnjcg==" spinCount="100000" sqref="A197:A200" name="Intervalo1_72"/>
    <protectedRange algorithmName="SHA-512" hashValue="BIECXXLQTeZJOx05FhxNMY6bX0FG7L8BpAjO3Hk073tMf1ubRNMfSRBsBwOVM9WAG5vzoeJK9zi73lb6vrANVA==" saltValue="YhRx49mkr4bYm3ZTPTnjcg==" spinCount="100000" sqref="A201:A202" name="Intervalo1_73"/>
    <protectedRange algorithmName="SHA-512" hashValue="BIECXXLQTeZJOx05FhxNMY6bX0FG7L8BpAjO3Hk073tMf1ubRNMfSRBsBwOVM9WAG5vzoeJK9zi73lb6vrANVA==" saltValue="YhRx49mkr4bYm3ZTPTnjcg==" spinCount="100000" sqref="A203:A206" name="Intervalo1_74"/>
    <protectedRange algorithmName="SHA-512" hashValue="BIECXXLQTeZJOx05FhxNMY6bX0FG7L8BpAjO3Hk073tMf1ubRNMfSRBsBwOVM9WAG5vzoeJK9zi73lb6vrANVA==" saltValue="YhRx49mkr4bYm3ZTPTnjcg==" spinCount="100000" sqref="A207:A211 A215:A219" name="Intervalo1_75"/>
    <protectedRange algorithmName="SHA-512" hashValue="BIECXXLQTeZJOx05FhxNMY6bX0FG7L8BpAjO3Hk073tMf1ubRNMfSRBsBwOVM9WAG5vzoeJK9zi73lb6vrANVA==" saltValue="YhRx49mkr4bYm3ZTPTnjcg==" spinCount="100000" sqref="A220:A221" name="Intervalo1_76"/>
    <protectedRange algorithmName="SHA-512" hashValue="BIECXXLQTeZJOx05FhxNMY6bX0FG7L8BpAjO3Hk073tMf1ubRNMfSRBsBwOVM9WAG5vzoeJK9zi73lb6vrANVA==" saltValue="YhRx49mkr4bYm3ZTPTnjcg==" spinCount="100000" sqref="A222" name="Intervalo1_77"/>
    <protectedRange algorithmName="SHA-512" hashValue="BIECXXLQTeZJOx05FhxNMY6bX0FG7L8BpAjO3Hk073tMf1ubRNMfSRBsBwOVM9WAG5vzoeJK9zi73lb6vrANVA==" saltValue="YhRx49mkr4bYm3ZTPTnjcg==" spinCount="100000" sqref="A223 A226:A230" name="Intervalo1_78"/>
    <protectedRange algorithmName="SHA-512" hashValue="BIECXXLQTeZJOx05FhxNMY6bX0FG7L8BpAjO3Hk073tMf1ubRNMfSRBsBwOVM9WAG5vzoeJK9zi73lb6vrANVA==" saltValue="YhRx49mkr4bYm3ZTPTnjcg==" spinCount="100000" sqref="A231:A232" name="Intervalo1_79"/>
    <protectedRange algorithmName="SHA-512" hashValue="BIECXXLQTeZJOx05FhxNMY6bX0FG7L8BpAjO3Hk073tMf1ubRNMfSRBsBwOVM9WAG5vzoeJK9zi73lb6vrANVA==" saltValue="YhRx49mkr4bYm3ZTPTnjcg==" spinCount="100000" sqref="A233 A236:A239" name="Intervalo1_80"/>
    <protectedRange algorithmName="SHA-512" hashValue="BIECXXLQTeZJOx05FhxNMY6bX0FG7L8BpAjO3Hk073tMf1ubRNMfSRBsBwOVM9WAG5vzoeJK9zi73lb6vrANVA==" saltValue="YhRx49mkr4bYm3ZTPTnjcg==" spinCount="100000" sqref="A240" name="Intervalo1_81"/>
    <protectedRange algorithmName="SHA-512" hashValue="BIECXXLQTeZJOx05FhxNMY6bX0FG7L8BpAjO3Hk073tMf1ubRNMfSRBsBwOVM9WAG5vzoeJK9zi73lb6vrANVA==" saltValue="YhRx49mkr4bYm3ZTPTnjcg==" spinCount="100000" sqref="A241 A250:A256" name="Intervalo1_82"/>
    <protectedRange algorithmName="SHA-512" hashValue="BIECXXLQTeZJOx05FhxNMY6bX0FG7L8BpAjO3Hk073tMf1ubRNMfSRBsBwOVM9WAG5vzoeJK9zi73lb6vrANVA==" saltValue="YhRx49mkr4bYm3ZTPTnjcg==" spinCount="100000" sqref="A257:A258" name="Intervalo1_83"/>
    <protectedRange algorithmName="SHA-512" hashValue="BIECXXLQTeZJOx05FhxNMY6bX0FG7L8BpAjO3Hk073tMf1ubRNMfSRBsBwOVM9WAG5vzoeJK9zi73lb6vrANVA==" saltValue="YhRx49mkr4bYm3ZTPTnjcg==" spinCount="100000" sqref="A259:A261" name="Intervalo1_84"/>
    <protectedRange algorithmName="SHA-512" hashValue="BIECXXLQTeZJOx05FhxNMY6bX0FG7L8BpAjO3Hk073tMf1ubRNMfSRBsBwOVM9WAG5vzoeJK9zi73lb6vrANVA==" saltValue="YhRx49mkr4bYm3ZTPTnjcg==" spinCount="100000" sqref="A262:A264" name="Intervalo1_85"/>
    <protectedRange algorithmName="SHA-512" hashValue="BIECXXLQTeZJOx05FhxNMY6bX0FG7L8BpAjO3Hk073tMf1ubRNMfSRBsBwOVM9WAG5vzoeJK9zi73lb6vrANVA==" saltValue="YhRx49mkr4bYm3ZTPTnjcg==" spinCount="100000" sqref="A265:A266" name="Intervalo1_86"/>
    <protectedRange algorithmName="SHA-512" hashValue="BIECXXLQTeZJOx05FhxNMY6bX0FG7L8BpAjO3Hk073tMf1ubRNMfSRBsBwOVM9WAG5vzoeJK9zi73lb6vrANVA==" saltValue="YhRx49mkr4bYm3ZTPTnjcg==" spinCount="100000" sqref="A267:A272" name="Intervalo1_87"/>
    <protectedRange algorithmName="SHA-512" hashValue="BIECXXLQTeZJOx05FhxNMY6bX0FG7L8BpAjO3Hk073tMf1ubRNMfSRBsBwOVM9WAG5vzoeJK9zi73lb6vrANVA==" saltValue="YhRx49mkr4bYm3ZTPTnjcg==" spinCount="100000" sqref="A273" name="Intervalo1_88"/>
    <protectedRange algorithmName="SHA-512" hashValue="BIECXXLQTeZJOx05FhxNMY6bX0FG7L8BpAjO3Hk073tMf1ubRNMfSRBsBwOVM9WAG5vzoeJK9zi73lb6vrANVA==" saltValue="YhRx49mkr4bYm3ZTPTnjcg==" spinCount="100000" sqref="A274" name="Intervalo1_89"/>
    <protectedRange algorithmName="SHA-512" hashValue="BIECXXLQTeZJOx05FhxNMY6bX0FG7L8BpAjO3Hk073tMf1ubRNMfSRBsBwOVM9WAG5vzoeJK9zi73lb6vrANVA==" saltValue="YhRx49mkr4bYm3ZTPTnjcg==" spinCount="100000" sqref="A275" name="Intervalo1_90"/>
    <protectedRange algorithmName="SHA-512" hashValue="BIECXXLQTeZJOx05FhxNMY6bX0FG7L8BpAjO3Hk073tMf1ubRNMfSRBsBwOVM9WAG5vzoeJK9zi73lb6vrANVA==" saltValue="YhRx49mkr4bYm3ZTPTnjcg==" spinCount="100000" sqref="A277:A282 A288:A292 A294" name="Intervalo1_91"/>
    <protectedRange algorithmName="SHA-512" hashValue="BIECXXLQTeZJOx05FhxNMY6bX0FG7L8BpAjO3Hk073tMf1ubRNMfSRBsBwOVM9WAG5vzoeJK9zi73lb6vrANVA==" saltValue="YhRx49mkr4bYm3ZTPTnjcg==" spinCount="100000" sqref="A295:A300 A302" name="Intervalo1_92"/>
    <protectedRange algorithmName="SHA-512" hashValue="BIECXXLQTeZJOx05FhxNMY6bX0FG7L8BpAjO3Hk073tMf1ubRNMfSRBsBwOVM9WAG5vzoeJK9zi73lb6vrANVA==" saltValue="YhRx49mkr4bYm3ZTPTnjcg==" spinCount="100000" sqref="A303 A314:A317" name="Intervalo1_93"/>
    <protectedRange algorithmName="SHA-512" hashValue="BIECXXLQTeZJOx05FhxNMY6bX0FG7L8BpAjO3Hk073tMf1ubRNMfSRBsBwOVM9WAG5vzoeJK9zi73lb6vrANVA==" saltValue="YhRx49mkr4bYm3ZTPTnjcg==" spinCount="100000" sqref="A318 A320" name="Intervalo1_94"/>
    <protectedRange algorithmName="SHA-512" hashValue="BIECXXLQTeZJOx05FhxNMY6bX0FG7L8BpAjO3Hk073tMf1ubRNMfSRBsBwOVM9WAG5vzoeJK9zi73lb6vrANVA==" saltValue="YhRx49mkr4bYm3ZTPTnjcg==" spinCount="100000" sqref="A321:A323" name="Intervalo1_95"/>
    <protectedRange algorithmName="SHA-512" hashValue="BIECXXLQTeZJOx05FhxNMY6bX0FG7L8BpAjO3Hk073tMf1ubRNMfSRBsBwOVM9WAG5vzoeJK9zi73lb6vrANVA==" saltValue="YhRx49mkr4bYm3ZTPTnjcg==" spinCount="100000" sqref="A319 A324 A328" name="Intervalo1_96"/>
    <protectedRange algorithmName="SHA-512" hashValue="BIECXXLQTeZJOx05FhxNMY6bX0FG7L8BpAjO3Hk073tMf1ubRNMfSRBsBwOVM9WAG5vzoeJK9zi73lb6vrANVA==" saltValue="YhRx49mkr4bYm3ZTPTnjcg==" spinCount="100000" sqref="A329" name="Intervalo1_97"/>
    <protectedRange algorithmName="SHA-512" hashValue="BIECXXLQTeZJOx05FhxNMY6bX0FG7L8BpAjO3Hk073tMf1ubRNMfSRBsBwOVM9WAG5vzoeJK9zi73lb6vrANVA==" saltValue="YhRx49mkr4bYm3ZTPTnjcg==" spinCount="100000" sqref="A330:A331" name="Intervalo1_98"/>
    <protectedRange algorithmName="SHA-512" hashValue="BIECXXLQTeZJOx05FhxNMY6bX0FG7L8BpAjO3Hk073tMf1ubRNMfSRBsBwOVM9WAG5vzoeJK9zi73lb6vrANVA==" saltValue="YhRx49mkr4bYm3ZTPTnjcg==" spinCount="100000" sqref="A332" name="Intervalo1_99"/>
    <protectedRange algorithmName="SHA-512" hashValue="BIECXXLQTeZJOx05FhxNMY6bX0FG7L8BpAjO3Hk073tMf1ubRNMfSRBsBwOVM9WAG5vzoeJK9zi73lb6vrANVA==" saltValue="YhRx49mkr4bYm3ZTPTnjcg==" spinCount="100000" sqref="E178 B178:C178 A333:A335" name="Intervalo1"/>
    <protectedRange algorithmName="SHA-512" hashValue="sQdaJro8J67/AnMFJRr1C7pGr9rfyYjS1P4zS2YmLP+4mgVtSIuj/TuOyV7JDljSzzWzNsjbn7WRHaQud5EcYQ==" saltValue="dH8+dZXwqdmJz259YSaYDQ==" spinCount="100000" sqref="C16:C17 A3:F5" name="Intervalo2"/>
    <protectedRange algorithmName="SHA-512" hashValue="sQdaJro8J67/AnMFJRr1C7pGr9rfyYjS1P4zS2YmLP+4mgVtSIuj/TuOyV7JDljSzzWzNsjbn7WRHaQud5EcYQ==" saltValue="dH8+dZXwqdmJz259YSaYDQ==" spinCount="100000" sqref="A16:B17 D16:F17" name="Intervalo2_1"/>
    <protectedRange algorithmName="SHA-512" hashValue="sQdaJro8J67/AnMFJRr1C7pGr9rfyYjS1P4zS2YmLP+4mgVtSIuj/TuOyV7JDljSzzWzNsjbn7WRHaQud5EcYQ==" saltValue="dH8+dZXwqdmJz259YSaYDQ==" spinCount="100000" sqref="A25:F28" name="Intervalo2_2"/>
    <protectedRange algorithmName="SHA-512" hashValue="sQdaJro8J67/AnMFJRr1C7pGr9rfyYjS1P4zS2YmLP+4mgVtSIuj/TuOyV7JDljSzzWzNsjbn7WRHaQud5EcYQ==" saltValue="dH8+dZXwqdmJz259YSaYDQ==" spinCount="100000" sqref="A64:F67" name="Intervalo2_3"/>
    <protectedRange algorithmName="SHA-512" hashValue="sQdaJro8J67/AnMFJRr1C7pGr9rfyYjS1P4zS2YmLP+4mgVtSIuj/TuOyV7JDljSzzWzNsjbn7WRHaQud5EcYQ==" saltValue="dH8+dZXwqdmJz259YSaYDQ==" spinCount="100000" sqref="A86:F88" name="Intervalo2_4"/>
    <protectedRange algorithmName="SHA-512" hashValue="sQdaJro8J67/AnMFJRr1C7pGr9rfyYjS1P4zS2YmLP+4mgVtSIuj/TuOyV7JDljSzzWzNsjbn7WRHaQud5EcYQ==" saltValue="dH8+dZXwqdmJz259YSaYDQ==" spinCount="100000" sqref="A111:F116" name="Intervalo2_5"/>
    <protectedRange algorithmName="SHA-512" hashValue="sQdaJro8J67/AnMFJRr1C7pGr9rfyYjS1P4zS2YmLP+4mgVtSIuj/TuOyV7JDljSzzWzNsjbn7WRHaQud5EcYQ==" saltValue="dH8+dZXwqdmJz259YSaYDQ==" spinCount="100000" sqref="A156:F158" name="Intervalo2_6"/>
    <protectedRange algorithmName="SHA-512" hashValue="sQdaJro8J67/AnMFJRr1C7pGr9rfyYjS1P4zS2YmLP+4mgVtSIuj/TuOyV7JDljSzzWzNsjbn7WRHaQud5EcYQ==" saltValue="dH8+dZXwqdmJz259YSaYDQ==" spinCount="100000" sqref="A170:F171" name="Intervalo2_7"/>
    <protectedRange algorithmName="SHA-512" hashValue="sQdaJro8J67/AnMFJRr1C7pGr9rfyYjS1P4zS2YmLP+4mgVtSIuj/TuOyV7JDljSzzWzNsjbn7WRHaQud5EcYQ==" saltValue="dH8+dZXwqdmJz259YSaYDQ==" spinCount="100000" sqref="A186:F186" name="Intervalo2_8"/>
    <protectedRange algorithmName="SHA-512" hashValue="sQdaJro8J67/AnMFJRr1C7pGr9rfyYjS1P4zS2YmLP+4mgVtSIuj/TuOyV7JDljSzzWzNsjbn7WRHaQud5EcYQ==" saltValue="dH8+dZXwqdmJz259YSaYDQ==" spinCount="100000" sqref="A195:F195" name="Intervalo2_9"/>
    <protectedRange algorithmName="SHA-512" hashValue="sQdaJro8J67/AnMFJRr1C7pGr9rfyYjS1P4zS2YmLP+4mgVtSIuj/TuOyV7JDljSzzWzNsjbn7WRHaQud5EcYQ==" saltValue="dH8+dZXwqdmJz259YSaYDQ==" spinCount="100000" sqref="A212:F214" name="Intervalo2_10"/>
    <protectedRange algorithmName="SHA-512" hashValue="sQdaJro8J67/AnMFJRr1C7pGr9rfyYjS1P4zS2YmLP+4mgVtSIuj/TuOyV7JDljSzzWzNsjbn7WRHaQud5EcYQ==" saltValue="dH8+dZXwqdmJz259YSaYDQ==" spinCount="100000" sqref="A224:F225" name="Intervalo2_11"/>
    <protectedRange algorithmName="SHA-512" hashValue="sQdaJro8J67/AnMFJRr1C7pGr9rfyYjS1P4zS2YmLP+4mgVtSIuj/TuOyV7JDljSzzWzNsjbn7WRHaQud5EcYQ==" saltValue="dH8+dZXwqdmJz259YSaYDQ==" spinCount="100000" sqref="A234:F235" name="Intervalo2_13"/>
    <protectedRange algorithmName="SHA-512" hashValue="sQdaJro8J67/AnMFJRr1C7pGr9rfyYjS1P4zS2YmLP+4mgVtSIuj/TuOyV7JDljSzzWzNsjbn7WRHaQud5EcYQ==" saltValue="dH8+dZXwqdmJz259YSaYDQ==" spinCount="100000" sqref="A242:F249" name="Intervalo2_15"/>
    <protectedRange algorithmName="SHA-512" hashValue="sQdaJro8J67/AnMFJRr1C7pGr9rfyYjS1P4zS2YmLP+4mgVtSIuj/TuOyV7JDljSzzWzNsjbn7WRHaQud5EcYQ==" saltValue="dH8+dZXwqdmJz259YSaYDQ==" spinCount="100000" sqref="A276:F276" name="Intervalo2_16"/>
    <protectedRange algorithmName="SHA-512" hashValue="sQdaJro8J67/AnMFJRr1C7pGr9rfyYjS1P4zS2YmLP+4mgVtSIuj/TuOyV7JDljSzzWzNsjbn7WRHaQud5EcYQ==" saltValue="dH8+dZXwqdmJz259YSaYDQ==" spinCount="100000" sqref="A283:F287" name="Intervalo2_17"/>
    <protectedRange algorithmName="SHA-512" hashValue="sQdaJro8J67/AnMFJRr1C7pGr9rfyYjS1P4zS2YmLP+4mgVtSIuj/TuOyV7JDljSzzWzNsjbn7WRHaQud5EcYQ==" saltValue="dH8+dZXwqdmJz259YSaYDQ==" spinCount="100000" sqref="A293:F293" name="Intervalo2_19"/>
    <protectedRange algorithmName="SHA-512" hashValue="sQdaJro8J67/AnMFJRr1C7pGr9rfyYjS1P4zS2YmLP+4mgVtSIuj/TuOyV7JDljSzzWzNsjbn7WRHaQud5EcYQ==" saltValue="dH8+dZXwqdmJz259YSaYDQ==" spinCount="100000" sqref="A301:F301" name="Intervalo2_21"/>
    <protectedRange algorithmName="SHA-512" hashValue="sQdaJro8J67/AnMFJRr1C7pGr9rfyYjS1P4zS2YmLP+4mgVtSIuj/TuOyV7JDljSzzWzNsjbn7WRHaQud5EcYQ==" saltValue="dH8+dZXwqdmJz259YSaYDQ==" spinCount="100000" sqref="A304:D313 E304" name="Intervalo2_22"/>
    <protectedRange algorithmName="SHA-512" hashValue="sQdaJro8J67/AnMFJRr1C7pGr9rfyYjS1P4zS2YmLP+4mgVtSIuj/TuOyV7JDljSzzWzNsjbn7WRHaQud5EcYQ==" saltValue="dH8+dZXwqdmJz259YSaYDQ==" spinCount="100000" sqref="A325:D327" name="Intervalo2_23"/>
    <protectedRange algorithmName="SHA-512" hashValue="sQdaJro8J67/AnMFJRr1C7pGr9rfyYjS1P4zS2YmLP+4mgVtSIuj/TuOyV7JDljSzzWzNsjbn7WRHaQud5EcYQ==" saltValue="dH8+dZXwqdmJz259YSaYDQ==" spinCount="100000" sqref="A339:D345 E339" name="Intervalo2_24"/>
  </protectedRanges>
  <autoFilter ref="A2:G362" xr:uid="{0003A10E-A62E-4BFB-9F5D-F91953DA48F1}"/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1E7AD-E72A-487A-9DD8-DDA7F40F16D4}">
  <sheetPr>
    <tabColor rgb="FF008B82"/>
  </sheetPr>
  <dimension ref="A1:G477"/>
  <sheetViews>
    <sheetView workbookViewId="0">
      <selection activeCell="G3" sqref="G3"/>
    </sheetView>
  </sheetViews>
  <sheetFormatPr defaultColWidth="8" defaultRowHeight="14.4" x14ac:dyDescent="0.3"/>
  <cols>
    <col min="1" max="1" width="7.6640625" bestFit="1" customWidth="1"/>
    <col min="2" max="2" width="40.5546875" customWidth="1"/>
    <col min="3" max="3" width="19.33203125" bestFit="1" customWidth="1"/>
    <col min="4" max="4" width="7.44140625" bestFit="1" customWidth="1"/>
    <col min="5" max="5" width="89.6640625" customWidth="1"/>
    <col min="6" max="6" width="12" bestFit="1" customWidth="1"/>
    <col min="7" max="7" width="14.44140625" bestFit="1" customWidth="1"/>
  </cols>
  <sheetData>
    <row r="1" spans="1:7" ht="48" customHeight="1" x14ac:dyDescent="0.3">
      <c r="A1" s="152" t="s">
        <v>19</v>
      </c>
      <c r="B1" s="152"/>
      <c r="C1" s="152"/>
      <c r="D1" s="152"/>
      <c r="E1" s="152"/>
      <c r="F1" s="152"/>
      <c r="G1" s="152"/>
    </row>
    <row r="2" spans="1:7" x14ac:dyDescent="0.3">
      <c r="A2" s="5" t="s">
        <v>6</v>
      </c>
      <c r="B2" s="6" t="s">
        <v>418</v>
      </c>
      <c r="C2" s="7" t="s">
        <v>417</v>
      </c>
      <c r="D2" s="8" t="s">
        <v>2</v>
      </c>
      <c r="E2" s="9" t="s">
        <v>10</v>
      </c>
      <c r="F2" s="10" t="s">
        <v>7</v>
      </c>
      <c r="G2" s="6" t="s">
        <v>8</v>
      </c>
    </row>
    <row r="3" spans="1:7" x14ac:dyDescent="0.3">
      <c r="A3" s="40">
        <v>45139</v>
      </c>
      <c r="B3" s="21" t="s">
        <v>103</v>
      </c>
      <c r="C3" s="40" t="s">
        <v>377</v>
      </c>
      <c r="D3" s="17" t="s">
        <v>65</v>
      </c>
      <c r="E3" s="30" t="s">
        <v>1109</v>
      </c>
      <c r="F3" s="44">
        <f>1.07*2</f>
        <v>2.14</v>
      </c>
      <c r="G3" s="44"/>
    </row>
    <row r="4" spans="1:7" x14ac:dyDescent="0.3">
      <c r="A4" s="40">
        <v>45139</v>
      </c>
      <c r="B4" s="21" t="s">
        <v>103</v>
      </c>
      <c r="C4" s="40" t="s">
        <v>377</v>
      </c>
      <c r="D4" s="17" t="s">
        <v>65</v>
      </c>
      <c r="E4" s="30" t="s">
        <v>1109</v>
      </c>
      <c r="F4" s="44">
        <f>2.23*66</f>
        <v>147.18</v>
      </c>
      <c r="G4" s="44"/>
    </row>
    <row r="5" spans="1:7" x14ac:dyDescent="0.3">
      <c r="A5" s="40">
        <v>45139</v>
      </c>
      <c r="B5" s="21" t="s">
        <v>103</v>
      </c>
      <c r="C5" s="40" t="s">
        <v>377</v>
      </c>
      <c r="D5" s="17" t="s">
        <v>65</v>
      </c>
      <c r="E5" s="30" t="s">
        <v>1109</v>
      </c>
      <c r="F5" s="44">
        <f>2.5*2</f>
        <v>5</v>
      </c>
      <c r="G5" s="44"/>
    </row>
    <row r="6" spans="1:7" x14ac:dyDescent="0.3">
      <c r="A6" s="40">
        <v>45139</v>
      </c>
      <c r="B6" s="21" t="s">
        <v>103</v>
      </c>
      <c r="C6" s="40" t="s">
        <v>377</v>
      </c>
      <c r="D6" s="17" t="s">
        <v>65</v>
      </c>
      <c r="E6" s="30" t="s">
        <v>1109</v>
      </c>
      <c r="F6" s="44">
        <v>5.35</v>
      </c>
      <c r="G6" s="44"/>
    </row>
    <row r="7" spans="1:7" x14ac:dyDescent="0.3">
      <c r="A7" s="40">
        <v>45139</v>
      </c>
      <c r="B7" s="21" t="s">
        <v>103</v>
      </c>
      <c r="C7" s="40" t="s">
        <v>377</v>
      </c>
      <c r="D7" s="17" t="s">
        <v>65</v>
      </c>
      <c r="E7" s="30" t="s">
        <v>1109</v>
      </c>
      <c r="F7" s="44">
        <v>17.12</v>
      </c>
      <c r="G7" s="44"/>
    </row>
    <row r="8" spans="1:7" x14ac:dyDescent="0.3">
      <c r="A8" s="40">
        <v>45139</v>
      </c>
      <c r="B8" s="21" t="s">
        <v>103</v>
      </c>
      <c r="C8" s="40" t="s">
        <v>377</v>
      </c>
      <c r="D8" s="17" t="s">
        <v>65</v>
      </c>
      <c r="E8" s="30" t="s">
        <v>1109</v>
      </c>
      <c r="F8" s="44">
        <v>410.88</v>
      </c>
      <c r="G8" s="44"/>
    </row>
    <row r="9" spans="1:7" x14ac:dyDescent="0.3">
      <c r="A9" s="40">
        <v>45139</v>
      </c>
      <c r="B9" s="21" t="s">
        <v>103</v>
      </c>
      <c r="C9" s="40" t="s">
        <v>377</v>
      </c>
      <c r="D9" s="17" t="s">
        <v>62</v>
      </c>
      <c r="E9" s="30" t="s">
        <v>204</v>
      </c>
      <c r="F9" s="44">
        <v>3210.08</v>
      </c>
      <c r="G9" s="44"/>
    </row>
    <row r="10" spans="1:7" x14ac:dyDescent="0.3">
      <c r="A10" s="40">
        <v>45139</v>
      </c>
      <c r="B10" s="21" t="s">
        <v>103</v>
      </c>
      <c r="C10" s="40" t="s">
        <v>377</v>
      </c>
      <c r="D10" s="17" t="s">
        <v>629</v>
      </c>
      <c r="E10" s="30" t="s">
        <v>1110</v>
      </c>
      <c r="F10" s="63">
        <v>55953.74</v>
      </c>
      <c r="G10" s="44"/>
    </row>
    <row r="11" spans="1:7" x14ac:dyDescent="0.3">
      <c r="A11" s="40">
        <v>45139</v>
      </c>
      <c r="B11" s="21" t="s">
        <v>103</v>
      </c>
      <c r="C11" s="40" t="s">
        <v>377</v>
      </c>
      <c r="D11" s="17" t="s">
        <v>629</v>
      </c>
      <c r="E11" s="30" t="s">
        <v>1111</v>
      </c>
      <c r="F11" s="63">
        <v>2037.97</v>
      </c>
      <c r="G11" s="44"/>
    </row>
    <row r="12" spans="1:7" x14ac:dyDescent="0.3">
      <c r="A12" s="40">
        <v>45139</v>
      </c>
      <c r="B12" s="21" t="s">
        <v>103</v>
      </c>
      <c r="C12" s="40" t="s">
        <v>377</v>
      </c>
      <c r="D12" s="17" t="s">
        <v>629</v>
      </c>
      <c r="E12" s="30" t="s">
        <v>1112</v>
      </c>
      <c r="F12" s="63">
        <v>21.68</v>
      </c>
      <c r="G12" s="44"/>
    </row>
    <row r="13" spans="1:7" x14ac:dyDescent="0.3">
      <c r="A13" s="40">
        <v>45139</v>
      </c>
      <c r="B13" s="21" t="s">
        <v>103</v>
      </c>
      <c r="C13" s="40" t="s">
        <v>377</v>
      </c>
      <c r="D13" s="17" t="s">
        <v>629</v>
      </c>
      <c r="E13" s="30" t="s">
        <v>1113</v>
      </c>
      <c r="F13" s="63">
        <v>3248.49</v>
      </c>
      <c r="G13" s="44"/>
    </row>
    <row r="14" spans="1:7" x14ac:dyDescent="0.3">
      <c r="A14" s="40">
        <v>45139</v>
      </c>
      <c r="B14" s="21" t="s">
        <v>103</v>
      </c>
      <c r="C14" s="40" t="s">
        <v>377</v>
      </c>
      <c r="D14" s="17" t="s">
        <v>629</v>
      </c>
      <c r="E14" s="30" t="s">
        <v>1114</v>
      </c>
      <c r="F14" s="63">
        <v>5529.03</v>
      </c>
      <c r="G14" s="44"/>
    </row>
    <row r="15" spans="1:7" x14ac:dyDescent="0.3">
      <c r="A15" s="43">
        <v>45139</v>
      </c>
      <c r="B15" s="25" t="s">
        <v>1115</v>
      </c>
      <c r="C15" s="35" t="s">
        <v>1116</v>
      </c>
      <c r="D15" s="20" t="s">
        <v>68</v>
      </c>
      <c r="E15" s="32" t="s">
        <v>1117</v>
      </c>
      <c r="F15" s="44"/>
      <c r="G15" s="51">
        <v>144.80000000000001</v>
      </c>
    </row>
    <row r="16" spans="1:7" x14ac:dyDescent="0.3">
      <c r="A16" s="40">
        <v>45139</v>
      </c>
      <c r="B16" s="23" t="s">
        <v>198</v>
      </c>
      <c r="C16" s="36">
        <v>104357</v>
      </c>
      <c r="D16" s="17" t="s">
        <v>82</v>
      </c>
      <c r="E16" s="30" t="s">
        <v>252</v>
      </c>
      <c r="F16" s="44"/>
      <c r="G16" s="51">
        <v>396</v>
      </c>
    </row>
    <row r="17" spans="1:7" x14ac:dyDescent="0.3">
      <c r="A17" s="41">
        <v>45139</v>
      </c>
      <c r="B17" s="21" t="s">
        <v>393</v>
      </c>
      <c r="C17" s="36">
        <v>372852</v>
      </c>
      <c r="D17" s="17" t="s">
        <v>102</v>
      </c>
      <c r="E17" s="30" t="s">
        <v>1118</v>
      </c>
      <c r="F17" s="23"/>
      <c r="G17" s="51">
        <v>10745.7</v>
      </c>
    </row>
    <row r="18" spans="1:7" x14ac:dyDescent="0.3">
      <c r="A18" s="42">
        <v>45139</v>
      </c>
      <c r="B18" s="21" t="s">
        <v>1119</v>
      </c>
      <c r="C18" s="17">
        <v>3732</v>
      </c>
      <c r="D18" s="18" t="s">
        <v>66</v>
      </c>
      <c r="E18" s="30" t="s">
        <v>226</v>
      </c>
      <c r="F18" s="23"/>
      <c r="G18" s="49">
        <v>3178.56</v>
      </c>
    </row>
    <row r="19" spans="1:7" x14ac:dyDescent="0.3">
      <c r="A19" s="40">
        <v>45139</v>
      </c>
      <c r="B19" s="23" t="s">
        <v>1120</v>
      </c>
      <c r="C19" s="17" t="s">
        <v>381</v>
      </c>
      <c r="D19" s="17" t="s">
        <v>76</v>
      </c>
      <c r="E19" s="30" t="s">
        <v>235</v>
      </c>
      <c r="F19" s="23"/>
      <c r="G19" s="51">
        <v>5804.2</v>
      </c>
    </row>
    <row r="20" spans="1:7" x14ac:dyDescent="0.3">
      <c r="A20" s="42">
        <v>45139</v>
      </c>
      <c r="B20" s="22" t="s">
        <v>107</v>
      </c>
      <c r="C20" s="36">
        <v>5252</v>
      </c>
      <c r="D20" s="17" t="s">
        <v>91</v>
      </c>
      <c r="E20" s="24" t="s">
        <v>964</v>
      </c>
      <c r="F20" s="26"/>
      <c r="G20" s="51">
        <v>931.16</v>
      </c>
    </row>
    <row r="21" spans="1:7" x14ac:dyDescent="0.3">
      <c r="A21" s="42">
        <v>45139</v>
      </c>
      <c r="B21" s="22" t="s">
        <v>107</v>
      </c>
      <c r="C21" s="36">
        <v>5282</v>
      </c>
      <c r="D21" s="17" t="s">
        <v>82</v>
      </c>
      <c r="E21" s="24" t="s">
        <v>252</v>
      </c>
      <c r="F21" s="26"/>
      <c r="G21" s="51">
        <v>1779</v>
      </c>
    </row>
    <row r="22" spans="1:7" x14ac:dyDescent="0.3">
      <c r="A22" s="42">
        <v>45139</v>
      </c>
      <c r="B22" s="22" t="s">
        <v>107</v>
      </c>
      <c r="C22" s="36">
        <v>5251</v>
      </c>
      <c r="D22" s="17" t="s">
        <v>91</v>
      </c>
      <c r="E22" s="24" t="s">
        <v>964</v>
      </c>
      <c r="F22" s="26"/>
      <c r="G22" s="51">
        <v>1562.1</v>
      </c>
    </row>
    <row r="23" spans="1:7" x14ac:dyDescent="0.3">
      <c r="A23" s="42">
        <v>45139</v>
      </c>
      <c r="B23" s="22" t="s">
        <v>107</v>
      </c>
      <c r="C23" s="36">
        <v>5250</v>
      </c>
      <c r="D23" s="17" t="s">
        <v>82</v>
      </c>
      <c r="E23" s="24" t="s">
        <v>252</v>
      </c>
      <c r="F23" s="26"/>
      <c r="G23" s="51">
        <v>9835.9500000000007</v>
      </c>
    </row>
    <row r="24" spans="1:7" x14ac:dyDescent="0.3">
      <c r="A24" s="42">
        <v>45139</v>
      </c>
      <c r="B24" s="22" t="s">
        <v>107</v>
      </c>
      <c r="C24" s="36">
        <v>5274</v>
      </c>
      <c r="D24" s="17" t="s">
        <v>82</v>
      </c>
      <c r="E24" s="24" t="s">
        <v>252</v>
      </c>
      <c r="F24" s="26"/>
      <c r="G24" s="51">
        <v>3930.2</v>
      </c>
    </row>
    <row r="25" spans="1:7" x14ac:dyDescent="0.3">
      <c r="A25" s="42">
        <v>45139</v>
      </c>
      <c r="B25" s="22" t="s">
        <v>107</v>
      </c>
      <c r="C25" s="36">
        <v>5254</v>
      </c>
      <c r="D25" s="17" t="s">
        <v>66</v>
      </c>
      <c r="E25" s="24" t="s">
        <v>226</v>
      </c>
      <c r="F25" s="26"/>
      <c r="G25" s="51">
        <v>2030</v>
      </c>
    </row>
    <row r="26" spans="1:7" x14ac:dyDescent="0.3">
      <c r="A26" s="42">
        <v>45139</v>
      </c>
      <c r="B26" s="22" t="s">
        <v>107</v>
      </c>
      <c r="C26" s="36">
        <v>5253</v>
      </c>
      <c r="D26" s="17" t="s">
        <v>91</v>
      </c>
      <c r="E26" s="24" t="s">
        <v>964</v>
      </c>
      <c r="F26" s="26"/>
      <c r="G26" s="51">
        <v>11231.6</v>
      </c>
    </row>
    <row r="27" spans="1:7" x14ac:dyDescent="0.3">
      <c r="A27" s="42">
        <v>45139</v>
      </c>
      <c r="B27" s="22" t="s">
        <v>107</v>
      </c>
      <c r="C27" s="36">
        <v>5258</v>
      </c>
      <c r="D27" s="17" t="s">
        <v>66</v>
      </c>
      <c r="E27" s="24" t="s">
        <v>226</v>
      </c>
      <c r="F27" s="26"/>
      <c r="G27" s="51">
        <v>5332.57</v>
      </c>
    </row>
    <row r="28" spans="1:7" x14ac:dyDescent="0.3">
      <c r="A28" s="42">
        <v>45139</v>
      </c>
      <c r="B28" s="22" t="s">
        <v>107</v>
      </c>
      <c r="C28" s="36">
        <v>5275</v>
      </c>
      <c r="D28" s="17" t="s">
        <v>91</v>
      </c>
      <c r="E28" s="24" t="s">
        <v>964</v>
      </c>
      <c r="F28" s="26"/>
      <c r="G28" s="51">
        <v>163.9</v>
      </c>
    </row>
    <row r="29" spans="1:7" x14ac:dyDescent="0.3">
      <c r="A29" s="42">
        <v>45139</v>
      </c>
      <c r="B29" s="22" t="s">
        <v>137</v>
      </c>
      <c r="C29" s="18">
        <v>140</v>
      </c>
      <c r="D29" s="18" t="s">
        <v>66</v>
      </c>
      <c r="E29" s="24" t="s">
        <v>226</v>
      </c>
      <c r="F29" s="26"/>
      <c r="G29" s="51">
        <v>3774.75</v>
      </c>
    </row>
    <row r="30" spans="1:7" x14ac:dyDescent="0.3">
      <c r="A30" s="40">
        <v>45139</v>
      </c>
      <c r="B30" s="21" t="s">
        <v>127</v>
      </c>
      <c r="C30" s="17" t="s">
        <v>382</v>
      </c>
      <c r="D30" s="18" t="s">
        <v>1121</v>
      </c>
      <c r="E30" s="30" t="s">
        <v>1122</v>
      </c>
      <c r="F30" s="23"/>
      <c r="G30" s="51">
        <v>21.68</v>
      </c>
    </row>
    <row r="31" spans="1:7" x14ac:dyDescent="0.3">
      <c r="A31" s="40">
        <v>45139</v>
      </c>
      <c r="B31" s="21" t="s">
        <v>127</v>
      </c>
      <c r="C31" s="17" t="s">
        <v>382</v>
      </c>
      <c r="D31" s="18" t="s">
        <v>1121</v>
      </c>
      <c r="E31" s="30" t="s">
        <v>1123</v>
      </c>
      <c r="F31" s="23"/>
      <c r="G31" s="51">
        <v>3248.49</v>
      </c>
    </row>
    <row r="32" spans="1:7" x14ac:dyDescent="0.3">
      <c r="A32" s="41">
        <v>45139</v>
      </c>
      <c r="B32" s="22" t="s">
        <v>135</v>
      </c>
      <c r="C32" s="17">
        <v>3411</v>
      </c>
      <c r="D32" s="17" t="s">
        <v>66</v>
      </c>
      <c r="E32" s="24" t="s">
        <v>226</v>
      </c>
      <c r="F32" s="26"/>
      <c r="G32" s="51">
        <v>151</v>
      </c>
    </row>
    <row r="33" spans="1:7" x14ac:dyDescent="0.3">
      <c r="A33" s="40">
        <v>45139</v>
      </c>
      <c r="B33" s="23" t="s">
        <v>1124</v>
      </c>
      <c r="C33" s="17" t="s">
        <v>381</v>
      </c>
      <c r="D33" s="17" t="s">
        <v>76</v>
      </c>
      <c r="E33" s="30" t="s">
        <v>235</v>
      </c>
      <c r="F33" s="23"/>
      <c r="G33" s="51">
        <v>6214.0599999999995</v>
      </c>
    </row>
    <row r="34" spans="1:7" x14ac:dyDescent="0.3">
      <c r="A34" s="42">
        <v>45139</v>
      </c>
      <c r="B34" s="22" t="s">
        <v>103</v>
      </c>
      <c r="C34" s="18" t="s">
        <v>377</v>
      </c>
      <c r="D34" s="18" t="s">
        <v>65</v>
      </c>
      <c r="E34" s="24" t="s">
        <v>217</v>
      </c>
      <c r="F34" s="26"/>
      <c r="G34" s="51">
        <v>23</v>
      </c>
    </row>
    <row r="35" spans="1:7" ht="24" x14ac:dyDescent="0.3">
      <c r="A35" s="41">
        <v>45139</v>
      </c>
      <c r="B35" s="27" t="s">
        <v>186</v>
      </c>
      <c r="C35" s="37">
        <v>132511148</v>
      </c>
      <c r="D35" s="19" t="s">
        <v>72</v>
      </c>
      <c r="E35" s="34" t="s">
        <v>1125</v>
      </c>
      <c r="F35" s="27"/>
      <c r="G35" s="51">
        <v>89.94</v>
      </c>
    </row>
    <row r="36" spans="1:7" x14ac:dyDescent="0.3">
      <c r="A36" s="40">
        <v>45140</v>
      </c>
      <c r="B36" s="21" t="s">
        <v>103</v>
      </c>
      <c r="C36" s="40" t="s">
        <v>377</v>
      </c>
      <c r="D36" s="17" t="s">
        <v>629</v>
      </c>
      <c r="E36" s="30" t="s">
        <v>1126</v>
      </c>
      <c r="F36" s="44">
        <v>19902.689999999999</v>
      </c>
      <c r="G36" s="44"/>
    </row>
    <row r="37" spans="1:7" x14ac:dyDescent="0.3">
      <c r="A37" s="43">
        <v>45140</v>
      </c>
      <c r="B37" s="21" t="s">
        <v>110</v>
      </c>
      <c r="C37" s="36">
        <v>438840</v>
      </c>
      <c r="D37" s="17" t="s">
        <v>83</v>
      </c>
      <c r="E37" s="24" t="s">
        <v>216</v>
      </c>
      <c r="F37" s="26"/>
      <c r="G37" s="51">
        <v>2043.48</v>
      </c>
    </row>
    <row r="38" spans="1:7" x14ac:dyDescent="0.3">
      <c r="A38" s="41">
        <v>45140</v>
      </c>
      <c r="B38" s="22" t="s">
        <v>1127</v>
      </c>
      <c r="C38" s="36">
        <v>166</v>
      </c>
      <c r="D38" s="18" t="s">
        <v>66</v>
      </c>
      <c r="E38" s="24" t="s">
        <v>226</v>
      </c>
      <c r="F38" s="26"/>
      <c r="G38" s="51">
        <v>570</v>
      </c>
    </row>
    <row r="39" spans="1:7" x14ac:dyDescent="0.3">
      <c r="A39" s="41">
        <v>45140</v>
      </c>
      <c r="B39" s="22" t="s">
        <v>1127</v>
      </c>
      <c r="C39" s="36">
        <v>167</v>
      </c>
      <c r="D39" s="18" t="s">
        <v>66</v>
      </c>
      <c r="E39" s="24" t="s">
        <v>226</v>
      </c>
      <c r="F39" s="26"/>
      <c r="G39" s="51">
        <v>1870</v>
      </c>
    </row>
    <row r="40" spans="1:7" x14ac:dyDescent="0.3">
      <c r="A40" s="43">
        <v>45140</v>
      </c>
      <c r="B40" s="21" t="s">
        <v>166</v>
      </c>
      <c r="C40" s="17">
        <v>1822</v>
      </c>
      <c r="D40" s="18" t="s">
        <v>81</v>
      </c>
      <c r="E40" s="24" t="s">
        <v>250</v>
      </c>
      <c r="F40" s="26"/>
      <c r="G40" s="51">
        <v>1206</v>
      </c>
    </row>
    <row r="41" spans="1:7" x14ac:dyDescent="0.3">
      <c r="A41" s="41">
        <v>45140</v>
      </c>
      <c r="B41" s="21" t="s">
        <v>106</v>
      </c>
      <c r="C41" s="36">
        <v>838</v>
      </c>
      <c r="D41" s="17" t="s">
        <v>433</v>
      </c>
      <c r="E41" s="30" t="s">
        <v>1128</v>
      </c>
      <c r="F41" s="23"/>
      <c r="G41" s="51">
        <v>14116.63</v>
      </c>
    </row>
    <row r="42" spans="1:7" x14ac:dyDescent="0.3">
      <c r="A42" s="41">
        <v>45140</v>
      </c>
      <c r="B42" s="21" t="s">
        <v>106</v>
      </c>
      <c r="C42" s="36">
        <v>839</v>
      </c>
      <c r="D42" s="17" t="s">
        <v>433</v>
      </c>
      <c r="E42" s="30" t="s">
        <v>1128</v>
      </c>
      <c r="F42" s="23"/>
      <c r="G42" s="51">
        <v>96.58</v>
      </c>
    </row>
    <row r="43" spans="1:7" x14ac:dyDescent="0.3">
      <c r="A43" s="40">
        <v>45141</v>
      </c>
      <c r="B43" s="21" t="s">
        <v>103</v>
      </c>
      <c r="C43" s="40" t="s">
        <v>377</v>
      </c>
      <c r="D43" s="17" t="s">
        <v>62</v>
      </c>
      <c r="E43" s="30" t="s">
        <v>204</v>
      </c>
      <c r="F43" s="44">
        <v>100</v>
      </c>
      <c r="G43" s="44"/>
    </row>
    <row r="44" spans="1:7" x14ac:dyDescent="0.3">
      <c r="A44" s="40">
        <v>45141</v>
      </c>
      <c r="B44" s="21" t="s">
        <v>103</v>
      </c>
      <c r="C44" s="40" t="s">
        <v>377</v>
      </c>
      <c r="D44" s="17" t="s">
        <v>629</v>
      </c>
      <c r="E44" s="30" t="s">
        <v>1129</v>
      </c>
      <c r="F44" s="44">
        <v>58506.26</v>
      </c>
      <c r="G44" s="44"/>
    </row>
    <row r="45" spans="1:7" x14ac:dyDescent="0.3">
      <c r="A45" s="40">
        <v>45141</v>
      </c>
      <c r="B45" s="21" t="s">
        <v>192</v>
      </c>
      <c r="C45" s="36">
        <v>296255</v>
      </c>
      <c r="D45" s="17" t="s">
        <v>100</v>
      </c>
      <c r="E45" s="30" t="s">
        <v>1130</v>
      </c>
      <c r="F45" s="23"/>
      <c r="G45" s="51">
        <v>1581.58</v>
      </c>
    </row>
    <row r="46" spans="1:7" x14ac:dyDescent="0.3">
      <c r="A46" s="41">
        <v>45141</v>
      </c>
      <c r="B46" s="21" t="s">
        <v>1131</v>
      </c>
      <c r="C46" s="36">
        <v>17719</v>
      </c>
      <c r="D46" s="17" t="s">
        <v>66</v>
      </c>
      <c r="E46" s="30" t="s">
        <v>226</v>
      </c>
      <c r="F46" s="23"/>
      <c r="G46" s="51">
        <v>12552</v>
      </c>
    </row>
    <row r="47" spans="1:7" x14ac:dyDescent="0.3">
      <c r="A47" s="43">
        <v>45141</v>
      </c>
      <c r="B47" s="22" t="s">
        <v>114</v>
      </c>
      <c r="C47" s="17">
        <v>173715</v>
      </c>
      <c r="D47" s="17" t="s">
        <v>68</v>
      </c>
      <c r="E47" s="24" t="s">
        <v>251</v>
      </c>
      <c r="F47" s="26"/>
      <c r="G47" s="51">
        <v>6118.03</v>
      </c>
    </row>
    <row r="48" spans="1:7" x14ac:dyDescent="0.3">
      <c r="A48" s="41">
        <v>45141</v>
      </c>
      <c r="B48" s="23" t="s">
        <v>172</v>
      </c>
      <c r="C48" s="39">
        <v>24840</v>
      </c>
      <c r="D48" s="18" t="s">
        <v>63</v>
      </c>
      <c r="E48" s="24" t="s">
        <v>1132</v>
      </c>
      <c r="F48" s="26"/>
      <c r="G48" s="51">
        <v>1490</v>
      </c>
    </row>
    <row r="49" spans="1:7" x14ac:dyDescent="0.3">
      <c r="A49" s="41">
        <v>45141</v>
      </c>
      <c r="B49" s="23" t="s">
        <v>172</v>
      </c>
      <c r="C49" s="39">
        <v>24841</v>
      </c>
      <c r="D49" s="18" t="s">
        <v>63</v>
      </c>
      <c r="E49" s="24" t="s">
        <v>1133</v>
      </c>
      <c r="F49" s="26"/>
      <c r="G49" s="51">
        <v>600</v>
      </c>
    </row>
    <row r="50" spans="1:7" x14ac:dyDescent="0.3">
      <c r="A50" s="43">
        <v>45141</v>
      </c>
      <c r="B50" s="22" t="s">
        <v>194</v>
      </c>
      <c r="C50" s="18">
        <v>84</v>
      </c>
      <c r="D50" s="18" t="s">
        <v>63</v>
      </c>
      <c r="E50" s="24" t="s">
        <v>1134</v>
      </c>
      <c r="F50" s="26"/>
      <c r="G50" s="51">
        <v>650</v>
      </c>
    </row>
    <row r="51" spans="1:7" x14ac:dyDescent="0.3">
      <c r="A51" s="42">
        <v>45141</v>
      </c>
      <c r="B51" s="22" t="s">
        <v>107</v>
      </c>
      <c r="C51" s="36">
        <v>5283</v>
      </c>
      <c r="D51" s="17" t="s">
        <v>66</v>
      </c>
      <c r="E51" s="24" t="s">
        <v>226</v>
      </c>
      <c r="F51" s="26"/>
      <c r="G51" s="51">
        <v>4593.92</v>
      </c>
    </row>
    <row r="52" spans="1:7" x14ac:dyDescent="0.3">
      <c r="A52" s="42">
        <v>45141</v>
      </c>
      <c r="B52" s="22" t="s">
        <v>107</v>
      </c>
      <c r="C52" s="36">
        <v>5272</v>
      </c>
      <c r="D52" s="17" t="s">
        <v>66</v>
      </c>
      <c r="E52" s="24" t="s">
        <v>226</v>
      </c>
      <c r="F52" s="26"/>
      <c r="G52" s="51">
        <v>3687.36</v>
      </c>
    </row>
    <row r="53" spans="1:7" x14ac:dyDescent="0.3">
      <c r="A53" s="41">
        <v>45141</v>
      </c>
      <c r="B53" s="21" t="s">
        <v>1135</v>
      </c>
      <c r="C53" s="36">
        <v>13302173</v>
      </c>
      <c r="D53" s="17" t="s">
        <v>64</v>
      </c>
      <c r="E53" s="30" t="s">
        <v>1136</v>
      </c>
      <c r="F53" s="23"/>
      <c r="G53" s="51">
        <v>768.23</v>
      </c>
    </row>
    <row r="54" spans="1:7" x14ac:dyDescent="0.3">
      <c r="A54" s="43">
        <v>45141</v>
      </c>
      <c r="B54" s="21" t="s">
        <v>110</v>
      </c>
      <c r="C54" s="36">
        <v>440982</v>
      </c>
      <c r="D54" s="17" t="s">
        <v>83</v>
      </c>
      <c r="E54" s="24" t="s">
        <v>216</v>
      </c>
      <c r="F54" s="26"/>
      <c r="G54" s="51">
        <v>7814.54</v>
      </c>
    </row>
    <row r="55" spans="1:7" x14ac:dyDescent="0.3">
      <c r="A55" s="43">
        <v>45141</v>
      </c>
      <c r="B55" s="21" t="s">
        <v>110</v>
      </c>
      <c r="C55" s="36">
        <v>149611</v>
      </c>
      <c r="D55" s="17" t="s">
        <v>83</v>
      </c>
      <c r="E55" s="24" t="s">
        <v>647</v>
      </c>
      <c r="F55" s="26"/>
      <c r="G55" s="51">
        <v>1664.03</v>
      </c>
    </row>
    <row r="56" spans="1:7" x14ac:dyDescent="0.3">
      <c r="A56" s="43">
        <v>45141</v>
      </c>
      <c r="B56" s="21" t="s">
        <v>110</v>
      </c>
      <c r="C56" s="36">
        <v>149609</v>
      </c>
      <c r="D56" s="17" t="s">
        <v>83</v>
      </c>
      <c r="E56" s="24" t="s">
        <v>647</v>
      </c>
      <c r="F56" s="26"/>
      <c r="G56" s="51">
        <v>1663.3</v>
      </c>
    </row>
    <row r="57" spans="1:7" x14ac:dyDescent="0.3">
      <c r="A57" s="43">
        <v>45141</v>
      </c>
      <c r="B57" s="21" t="s">
        <v>110</v>
      </c>
      <c r="C57" s="36">
        <v>149610</v>
      </c>
      <c r="D57" s="17" t="s">
        <v>83</v>
      </c>
      <c r="E57" s="24" t="s">
        <v>647</v>
      </c>
      <c r="F57" s="26"/>
      <c r="G57" s="51">
        <v>408.33</v>
      </c>
    </row>
    <row r="58" spans="1:7" x14ac:dyDescent="0.3">
      <c r="A58" s="43">
        <v>45141</v>
      </c>
      <c r="B58" s="21" t="s">
        <v>110</v>
      </c>
      <c r="C58" s="36">
        <v>148760</v>
      </c>
      <c r="D58" s="17" t="s">
        <v>83</v>
      </c>
      <c r="E58" s="24" t="s">
        <v>647</v>
      </c>
      <c r="F58" s="26"/>
      <c r="G58" s="51">
        <v>284.58999999999997</v>
      </c>
    </row>
    <row r="59" spans="1:7" x14ac:dyDescent="0.3">
      <c r="A59" s="41">
        <v>45141</v>
      </c>
      <c r="B59" s="22" t="s">
        <v>135</v>
      </c>
      <c r="C59" s="17">
        <v>3413</v>
      </c>
      <c r="D59" s="17" t="s">
        <v>82</v>
      </c>
      <c r="E59" s="24" t="s">
        <v>252</v>
      </c>
      <c r="F59" s="26"/>
      <c r="G59" s="51">
        <v>14630.35</v>
      </c>
    </row>
    <row r="60" spans="1:7" x14ac:dyDescent="0.3">
      <c r="A60" s="42">
        <v>45141</v>
      </c>
      <c r="B60" s="22" t="s">
        <v>103</v>
      </c>
      <c r="C60" s="18" t="s">
        <v>377</v>
      </c>
      <c r="D60" s="18" t="s">
        <v>65</v>
      </c>
      <c r="E60" s="24" t="s">
        <v>217</v>
      </c>
      <c r="F60" s="26"/>
      <c r="G60" s="51">
        <v>11.5</v>
      </c>
    </row>
    <row r="61" spans="1:7" x14ac:dyDescent="0.3">
      <c r="A61" s="40">
        <v>45142</v>
      </c>
      <c r="B61" s="21" t="s">
        <v>103</v>
      </c>
      <c r="C61" s="40" t="s">
        <v>377</v>
      </c>
      <c r="D61" s="17" t="s">
        <v>629</v>
      </c>
      <c r="E61" s="30" t="s">
        <v>1137</v>
      </c>
      <c r="F61" s="44">
        <v>474463.76</v>
      </c>
      <c r="G61" s="44"/>
    </row>
    <row r="62" spans="1:7" x14ac:dyDescent="0.3">
      <c r="A62" s="40">
        <v>45142</v>
      </c>
      <c r="B62" s="21" t="s">
        <v>103</v>
      </c>
      <c r="C62" s="40" t="s">
        <v>377</v>
      </c>
      <c r="D62" s="17" t="s">
        <v>629</v>
      </c>
      <c r="E62" s="30" t="s">
        <v>1137</v>
      </c>
      <c r="F62" s="44">
        <v>53346.28</v>
      </c>
      <c r="G62" s="44"/>
    </row>
    <row r="63" spans="1:7" x14ac:dyDescent="0.3">
      <c r="A63" s="40">
        <v>45142</v>
      </c>
      <c r="B63" s="21" t="s">
        <v>103</v>
      </c>
      <c r="C63" s="40" t="s">
        <v>377</v>
      </c>
      <c r="D63" s="17" t="s">
        <v>629</v>
      </c>
      <c r="E63" s="30" t="s">
        <v>1137</v>
      </c>
      <c r="F63" s="44">
        <v>60493.62</v>
      </c>
      <c r="G63" s="44"/>
    </row>
    <row r="64" spans="1:7" x14ac:dyDescent="0.3">
      <c r="A64" s="40">
        <v>45142</v>
      </c>
      <c r="B64" s="21" t="s">
        <v>103</v>
      </c>
      <c r="C64" s="40" t="s">
        <v>377</v>
      </c>
      <c r="D64" s="17" t="s">
        <v>629</v>
      </c>
      <c r="E64" s="30" t="s">
        <v>1137</v>
      </c>
      <c r="F64" s="44">
        <v>6491.69</v>
      </c>
      <c r="G64" s="44"/>
    </row>
    <row r="65" spans="1:7" x14ac:dyDescent="0.3">
      <c r="A65" s="40">
        <v>45142</v>
      </c>
      <c r="B65" s="21" t="s">
        <v>103</v>
      </c>
      <c r="C65" s="40" t="s">
        <v>377</v>
      </c>
      <c r="D65" s="17" t="s">
        <v>629</v>
      </c>
      <c r="E65" s="30" t="s">
        <v>1138</v>
      </c>
      <c r="F65" s="44">
        <v>3508.31</v>
      </c>
      <c r="G65" s="44"/>
    </row>
    <row r="66" spans="1:7" x14ac:dyDescent="0.3">
      <c r="A66" s="40">
        <v>45142</v>
      </c>
      <c r="B66" s="21" t="s">
        <v>103</v>
      </c>
      <c r="C66" s="40" t="s">
        <v>377</v>
      </c>
      <c r="D66" s="17" t="s">
        <v>629</v>
      </c>
      <c r="E66" s="30" t="s">
        <v>1139</v>
      </c>
      <c r="F66" s="44">
        <v>1260266.83</v>
      </c>
      <c r="G66" s="44"/>
    </row>
    <row r="67" spans="1:7" x14ac:dyDescent="0.3">
      <c r="A67" s="40">
        <v>45142</v>
      </c>
      <c r="B67" s="21" t="s">
        <v>103</v>
      </c>
      <c r="C67" s="40" t="s">
        <v>377</v>
      </c>
      <c r="D67" s="17" t="s">
        <v>629</v>
      </c>
      <c r="E67" s="30" t="s">
        <v>1140</v>
      </c>
      <c r="F67" s="44">
        <v>284000</v>
      </c>
      <c r="G67" s="44"/>
    </row>
    <row r="68" spans="1:7" x14ac:dyDescent="0.3">
      <c r="A68" s="40">
        <v>45142</v>
      </c>
      <c r="B68" s="21" t="s">
        <v>103</v>
      </c>
      <c r="C68" s="40" t="s">
        <v>377</v>
      </c>
      <c r="D68" s="17" t="s">
        <v>67</v>
      </c>
      <c r="E68" s="30" t="s">
        <v>1141</v>
      </c>
      <c r="F68" s="44">
        <v>1448</v>
      </c>
      <c r="G68" s="44"/>
    </row>
    <row r="69" spans="1:7" x14ac:dyDescent="0.3">
      <c r="A69" s="40">
        <v>45142</v>
      </c>
      <c r="B69" s="21" t="s">
        <v>103</v>
      </c>
      <c r="C69" s="40" t="s">
        <v>377</v>
      </c>
      <c r="D69" s="17" t="s">
        <v>82</v>
      </c>
      <c r="E69" s="33" t="s">
        <v>1142</v>
      </c>
      <c r="F69" s="44">
        <v>316</v>
      </c>
      <c r="G69" s="44"/>
    </row>
    <row r="70" spans="1:7" x14ac:dyDescent="0.3">
      <c r="A70" s="40">
        <v>45142</v>
      </c>
      <c r="B70" s="21" t="s">
        <v>103</v>
      </c>
      <c r="C70" s="40" t="s">
        <v>377</v>
      </c>
      <c r="D70" s="17" t="s">
        <v>66</v>
      </c>
      <c r="E70" s="33" t="s">
        <v>1143</v>
      </c>
      <c r="F70" s="44">
        <v>2327</v>
      </c>
      <c r="G70" s="44"/>
    </row>
    <row r="71" spans="1:7" x14ac:dyDescent="0.3">
      <c r="A71" s="42">
        <v>45142</v>
      </c>
      <c r="B71" s="22" t="s">
        <v>103</v>
      </c>
      <c r="C71" s="18" t="s">
        <v>377</v>
      </c>
      <c r="D71" s="18" t="s">
        <v>1144</v>
      </c>
      <c r="E71" s="24" t="s">
        <v>285</v>
      </c>
      <c r="F71" s="26"/>
      <c r="G71" s="51">
        <v>831.43</v>
      </c>
    </row>
    <row r="72" spans="1:7" x14ac:dyDescent="0.3">
      <c r="A72" s="41">
        <v>45142</v>
      </c>
      <c r="B72" s="23" t="s">
        <v>108</v>
      </c>
      <c r="C72" s="36" t="s">
        <v>416</v>
      </c>
      <c r="D72" s="17" t="s">
        <v>67</v>
      </c>
      <c r="E72" s="30" t="s">
        <v>1145</v>
      </c>
      <c r="F72" s="23"/>
      <c r="G72" s="48">
        <v>322242.01</v>
      </c>
    </row>
    <row r="73" spans="1:7" x14ac:dyDescent="0.3">
      <c r="A73" s="42">
        <v>45142</v>
      </c>
      <c r="B73" s="21" t="s">
        <v>1119</v>
      </c>
      <c r="C73" s="17">
        <v>3749</v>
      </c>
      <c r="D73" s="18" t="s">
        <v>66</v>
      </c>
      <c r="E73" s="30" t="s">
        <v>226</v>
      </c>
      <c r="F73" s="23"/>
      <c r="G73" s="51">
        <v>1560</v>
      </c>
    </row>
    <row r="74" spans="1:7" x14ac:dyDescent="0.3">
      <c r="A74" s="42">
        <v>45142</v>
      </c>
      <c r="B74" s="21" t="s">
        <v>1119</v>
      </c>
      <c r="C74" s="17">
        <v>3750</v>
      </c>
      <c r="D74" s="18" t="s">
        <v>66</v>
      </c>
      <c r="E74" s="30" t="s">
        <v>226</v>
      </c>
      <c r="F74" s="23"/>
      <c r="G74" s="51">
        <v>1560</v>
      </c>
    </row>
    <row r="75" spans="1:7" x14ac:dyDescent="0.3">
      <c r="A75" s="41">
        <v>45142</v>
      </c>
      <c r="B75" s="22" t="s">
        <v>140</v>
      </c>
      <c r="C75" s="35" t="s">
        <v>1146</v>
      </c>
      <c r="D75" s="18" t="s">
        <v>81</v>
      </c>
      <c r="E75" s="24" t="s">
        <v>250</v>
      </c>
      <c r="F75" s="26"/>
      <c r="G75" s="51">
        <v>1735.82</v>
      </c>
    </row>
    <row r="76" spans="1:7" x14ac:dyDescent="0.3">
      <c r="A76" s="43">
        <v>45142</v>
      </c>
      <c r="B76" s="25" t="s">
        <v>142</v>
      </c>
      <c r="C76" s="35" t="s">
        <v>1147</v>
      </c>
      <c r="D76" s="20" t="s">
        <v>68</v>
      </c>
      <c r="E76" s="32" t="s">
        <v>251</v>
      </c>
      <c r="F76" s="98"/>
      <c r="G76" s="51">
        <v>120</v>
      </c>
    </row>
    <row r="77" spans="1:7" x14ac:dyDescent="0.3">
      <c r="A77" s="43">
        <v>45142</v>
      </c>
      <c r="B77" s="25" t="s">
        <v>142</v>
      </c>
      <c r="C77" s="35" t="s">
        <v>1148</v>
      </c>
      <c r="D77" s="20" t="s">
        <v>68</v>
      </c>
      <c r="E77" s="32" t="s">
        <v>251</v>
      </c>
      <c r="F77" s="98"/>
      <c r="G77" s="51">
        <v>396.4</v>
      </c>
    </row>
    <row r="78" spans="1:7" x14ac:dyDescent="0.3">
      <c r="A78" s="41">
        <v>45142</v>
      </c>
      <c r="B78" s="22" t="s">
        <v>140</v>
      </c>
      <c r="C78" s="35" t="s">
        <v>1149</v>
      </c>
      <c r="D78" s="18" t="s">
        <v>66</v>
      </c>
      <c r="E78" s="24" t="s">
        <v>226</v>
      </c>
      <c r="F78" s="26"/>
      <c r="G78" s="51">
        <v>216.1</v>
      </c>
    </row>
    <row r="79" spans="1:7" x14ac:dyDescent="0.3">
      <c r="A79" s="43">
        <v>45142</v>
      </c>
      <c r="B79" s="25" t="s">
        <v>142</v>
      </c>
      <c r="C79" s="35" t="s">
        <v>1150</v>
      </c>
      <c r="D79" s="20" t="s">
        <v>68</v>
      </c>
      <c r="E79" s="32" t="s">
        <v>260</v>
      </c>
      <c r="F79" s="98"/>
      <c r="G79" s="51">
        <v>111.8</v>
      </c>
    </row>
    <row r="80" spans="1:7" x14ac:dyDescent="0.3">
      <c r="A80" s="42">
        <v>45142</v>
      </c>
      <c r="B80" s="22" t="s">
        <v>134</v>
      </c>
      <c r="C80" s="18">
        <v>90656</v>
      </c>
      <c r="D80" s="18" t="s">
        <v>81</v>
      </c>
      <c r="E80" s="24" t="s">
        <v>250</v>
      </c>
      <c r="F80" s="26"/>
      <c r="G80" s="51">
        <v>709.08</v>
      </c>
    </row>
    <row r="81" spans="1:7" x14ac:dyDescent="0.3">
      <c r="A81" s="41">
        <v>45142</v>
      </c>
      <c r="B81" s="21" t="s">
        <v>111</v>
      </c>
      <c r="C81" s="36">
        <v>990</v>
      </c>
      <c r="D81" s="17" t="s">
        <v>71</v>
      </c>
      <c r="E81" s="30" t="s">
        <v>1151</v>
      </c>
      <c r="F81" s="23"/>
      <c r="G81" s="51">
        <v>18413.95</v>
      </c>
    </row>
    <row r="82" spans="1:7" x14ac:dyDescent="0.3">
      <c r="A82" s="41">
        <v>45142</v>
      </c>
      <c r="B82" s="21" t="s">
        <v>111</v>
      </c>
      <c r="C82" s="36">
        <v>205</v>
      </c>
      <c r="D82" s="17" t="s">
        <v>70</v>
      </c>
      <c r="E82" s="30" t="s">
        <v>1152</v>
      </c>
      <c r="F82" s="23"/>
      <c r="G82" s="51">
        <v>270</v>
      </c>
    </row>
    <row r="83" spans="1:7" x14ac:dyDescent="0.3">
      <c r="A83" s="41">
        <v>45142</v>
      </c>
      <c r="B83" s="21" t="s">
        <v>111</v>
      </c>
      <c r="C83" s="36">
        <v>206</v>
      </c>
      <c r="D83" s="17" t="s">
        <v>70</v>
      </c>
      <c r="E83" s="30" t="s">
        <v>1153</v>
      </c>
      <c r="F83" s="23"/>
      <c r="G83" s="51">
        <v>5950</v>
      </c>
    </row>
    <row r="84" spans="1:7" x14ac:dyDescent="0.3">
      <c r="A84" s="41">
        <v>45142</v>
      </c>
      <c r="B84" s="21" t="s">
        <v>111</v>
      </c>
      <c r="C84" s="36">
        <v>204</v>
      </c>
      <c r="D84" s="17" t="s">
        <v>70</v>
      </c>
      <c r="E84" s="30" t="s">
        <v>1154</v>
      </c>
      <c r="F84" s="23"/>
      <c r="G84" s="51">
        <v>11500</v>
      </c>
    </row>
    <row r="85" spans="1:7" x14ac:dyDescent="0.3">
      <c r="A85" s="41">
        <v>45142</v>
      </c>
      <c r="B85" s="21" t="s">
        <v>1131</v>
      </c>
      <c r="C85" s="36">
        <v>17722</v>
      </c>
      <c r="D85" s="17" t="s">
        <v>82</v>
      </c>
      <c r="E85" s="30" t="s">
        <v>252</v>
      </c>
      <c r="F85" s="23"/>
      <c r="G85" s="51">
        <v>15406.32</v>
      </c>
    </row>
    <row r="86" spans="1:7" x14ac:dyDescent="0.3">
      <c r="A86" s="42">
        <v>45142</v>
      </c>
      <c r="B86" s="26" t="s">
        <v>1155</v>
      </c>
      <c r="C86" s="17" t="s">
        <v>381</v>
      </c>
      <c r="D86" s="18" t="s">
        <v>76</v>
      </c>
      <c r="E86" s="30" t="s">
        <v>235</v>
      </c>
      <c r="F86" s="26"/>
      <c r="G86" s="51">
        <v>5034.8999999999996</v>
      </c>
    </row>
    <row r="87" spans="1:7" x14ac:dyDescent="0.3">
      <c r="A87" s="42">
        <v>45142</v>
      </c>
      <c r="B87" s="22" t="s">
        <v>103</v>
      </c>
      <c r="C87" s="18" t="s">
        <v>377</v>
      </c>
      <c r="D87" s="18" t="s">
        <v>65</v>
      </c>
      <c r="E87" s="24" t="s">
        <v>208</v>
      </c>
      <c r="F87" s="26"/>
      <c r="G87" s="51">
        <v>405.53</v>
      </c>
    </row>
    <row r="88" spans="1:7" x14ac:dyDescent="0.3">
      <c r="A88" s="41">
        <v>45142</v>
      </c>
      <c r="B88" s="23" t="s">
        <v>108</v>
      </c>
      <c r="C88" s="36" t="s">
        <v>416</v>
      </c>
      <c r="D88" s="17" t="s">
        <v>67</v>
      </c>
      <c r="E88" s="30" t="s">
        <v>1145</v>
      </c>
      <c r="F88" s="23"/>
      <c r="G88" s="48">
        <v>941045.86</v>
      </c>
    </row>
    <row r="89" spans="1:7" x14ac:dyDescent="0.3">
      <c r="A89" s="40">
        <v>45142</v>
      </c>
      <c r="B89" s="21" t="s">
        <v>152</v>
      </c>
      <c r="C89" s="36" t="s">
        <v>384</v>
      </c>
      <c r="D89" s="17" t="s">
        <v>63</v>
      </c>
      <c r="E89" s="30" t="s">
        <v>265</v>
      </c>
      <c r="F89" s="23"/>
      <c r="G89" s="51">
        <v>2124.5</v>
      </c>
    </row>
    <row r="90" spans="1:7" x14ac:dyDescent="0.3">
      <c r="A90" s="41">
        <v>45142</v>
      </c>
      <c r="B90" s="21" t="s">
        <v>398</v>
      </c>
      <c r="C90" s="36">
        <v>33</v>
      </c>
      <c r="D90" s="17" t="s">
        <v>392</v>
      </c>
      <c r="E90" s="30" t="s">
        <v>1156</v>
      </c>
      <c r="F90" s="23"/>
      <c r="G90" s="51">
        <v>33183.56</v>
      </c>
    </row>
    <row r="91" spans="1:7" x14ac:dyDescent="0.3">
      <c r="A91" s="41">
        <v>45142</v>
      </c>
      <c r="B91" s="21" t="s">
        <v>398</v>
      </c>
      <c r="C91" s="36">
        <v>32</v>
      </c>
      <c r="D91" s="17" t="s">
        <v>392</v>
      </c>
      <c r="E91" s="30" t="s">
        <v>1157</v>
      </c>
      <c r="F91" s="23"/>
      <c r="G91" s="51">
        <v>8728.0499999999993</v>
      </c>
    </row>
    <row r="92" spans="1:7" x14ac:dyDescent="0.3">
      <c r="A92" s="41">
        <v>45142</v>
      </c>
      <c r="B92" s="21" t="s">
        <v>398</v>
      </c>
      <c r="C92" s="36">
        <v>31</v>
      </c>
      <c r="D92" s="17" t="s">
        <v>95</v>
      </c>
      <c r="E92" s="30" t="s">
        <v>1158</v>
      </c>
      <c r="F92" s="23"/>
      <c r="G92" s="51">
        <v>205457.05</v>
      </c>
    </row>
    <row r="93" spans="1:7" x14ac:dyDescent="0.3">
      <c r="A93" s="41">
        <v>45142</v>
      </c>
      <c r="B93" s="21" t="s">
        <v>398</v>
      </c>
      <c r="C93" s="36">
        <v>30</v>
      </c>
      <c r="D93" s="17" t="s">
        <v>392</v>
      </c>
      <c r="E93" s="30" t="s">
        <v>1159</v>
      </c>
      <c r="F93" s="23"/>
      <c r="G93" s="51">
        <v>222060.2</v>
      </c>
    </row>
    <row r="94" spans="1:7" x14ac:dyDescent="0.3">
      <c r="A94" s="42">
        <v>45142</v>
      </c>
      <c r="B94" s="22" t="s">
        <v>193</v>
      </c>
      <c r="C94" s="38">
        <v>260</v>
      </c>
      <c r="D94" s="18" t="s">
        <v>82</v>
      </c>
      <c r="E94" s="24" t="s">
        <v>252</v>
      </c>
      <c r="F94" s="26"/>
      <c r="G94" s="51">
        <v>1645.6</v>
      </c>
    </row>
    <row r="95" spans="1:7" x14ac:dyDescent="0.3">
      <c r="A95" s="41">
        <v>45142</v>
      </c>
      <c r="B95" s="22" t="s">
        <v>135</v>
      </c>
      <c r="C95" s="17">
        <v>3427</v>
      </c>
      <c r="D95" s="17" t="s">
        <v>82</v>
      </c>
      <c r="E95" s="24" t="s">
        <v>252</v>
      </c>
      <c r="F95" s="26"/>
      <c r="G95" s="51">
        <v>7712</v>
      </c>
    </row>
    <row r="96" spans="1:7" x14ac:dyDescent="0.3">
      <c r="A96" s="41">
        <v>45142</v>
      </c>
      <c r="B96" s="22" t="s">
        <v>135</v>
      </c>
      <c r="C96" s="17">
        <v>3418</v>
      </c>
      <c r="D96" s="17" t="s">
        <v>82</v>
      </c>
      <c r="E96" s="24" t="s">
        <v>252</v>
      </c>
      <c r="F96" s="26"/>
      <c r="G96" s="51">
        <v>2306.5500000000002</v>
      </c>
    </row>
    <row r="97" spans="1:7" x14ac:dyDescent="0.3">
      <c r="A97" s="41">
        <v>45142</v>
      </c>
      <c r="B97" s="21" t="s">
        <v>395</v>
      </c>
      <c r="C97" s="36" t="s">
        <v>415</v>
      </c>
      <c r="D97" s="17" t="s">
        <v>391</v>
      </c>
      <c r="E97" s="30" t="s">
        <v>1160</v>
      </c>
      <c r="F97" s="23"/>
      <c r="G97" s="48">
        <v>284000</v>
      </c>
    </row>
    <row r="98" spans="1:7" x14ac:dyDescent="0.3">
      <c r="A98" s="41">
        <v>45142</v>
      </c>
      <c r="B98" s="21" t="s">
        <v>138</v>
      </c>
      <c r="C98" s="36">
        <v>516</v>
      </c>
      <c r="D98" s="17" t="s">
        <v>78</v>
      </c>
      <c r="E98" s="30" t="s">
        <v>1161</v>
      </c>
      <c r="F98" s="23"/>
      <c r="G98" s="51">
        <v>880</v>
      </c>
    </row>
    <row r="99" spans="1:7" x14ac:dyDescent="0.3">
      <c r="A99" s="41">
        <v>45142</v>
      </c>
      <c r="B99" s="21" t="s">
        <v>116</v>
      </c>
      <c r="C99" s="36">
        <v>93</v>
      </c>
      <c r="D99" s="17" t="s">
        <v>74</v>
      </c>
      <c r="E99" s="30" t="s">
        <v>1162</v>
      </c>
      <c r="F99" s="23"/>
      <c r="G99" s="51">
        <v>5000</v>
      </c>
    </row>
    <row r="100" spans="1:7" x14ac:dyDescent="0.3">
      <c r="A100" s="41">
        <v>45142</v>
      </c>
      <c r="B100" s="21" t="s">
        <v>117</v>
      </c>
      <c r="C100" s="36">
        <v>327</v>
      </c>
      <c r="D100" s="17" t="s">
        <v>74</v>
      </c>
      <c r="E100" s="30" t="s">
        <v>1163</v>
      </c>
      <c r="F100" s="23"/>
      <c r="G100" s="51">
        <v>8500</v>
      </c>
    </row>
    <row r="101" spans="1:7" x14ac:dyDescent="0.3">
      <c r="A101" s="41">
        <v>45142</v>
      </c>
      <c r="B101" s="21" t="s">
        <v>121</v>
      </c>
      <c r="C101" s="36">
        <v>73</v>
      </c>
      <c r="D101" s="17" t="s">
        <v>74</v>
      </c>
      <c r="E101" s="30" t="s">
        <v>1164</v>
      </c>
      <c r="F101" s="23"/>
      <c r="G101" s="51">
        <v>25000</v>
      </c>
    </row>
    <row r="102" spans="1:7" x14ac:dyDescent="0.3">
      <c r="A102" s="41">
        <v>45142</v>
      </c>
      <c r="B102" s="21" t="s">
        <v>120</v>
      </c>
      <c r="C102" s="36">
        <v>88</v>
      </c>
      <c r="D102" s="17" t="s">
        <v>74</v>
      </c>
      <c r="E102" s="30" t="s">
        <v>1165</v>
      </c>
      <c r="F102" s="23"/>
      <c r="G102" s="51">
        <v>11663.03</v>
      </c>
    </row>
    <row r="103" spans="1:7" x14ac:dyDescent="0.3">
      <c r="A103" s="42">
        <v>45142</v>
      </c>
      <c r="B103" s="22" t="s">
        <v>103</v>
      </c>
      <c r="C103" s="18" t="s">
        <v>377</v>
      </c>
      <c r="D103" s="18" t="s">
        <v>65</v>
      </c>
      <c r="E103" s="24" t="s">
        <v>217</v>
      </c>
      <c r="F103" s="26"/>
      <c r="G103" s="51">
        <v>11.5</v>
      </c>
    </row>
    <row r="104" spans="1:7" x14ac:dyDescent="0.3">
      <c r="A104" s="40">
        <v>45142</v>
      </c>
      <c r="B104" s="21" t="s">
        <v>999</v>
      </c>
      <c r="C104" s="36">
        <v>2275</v>
      </c>
      <c r="D104" s="17" t="s">
        <v>78</v>
      </c>
      <c r="E104" s="30" t="s">
        <v>1166</v>
      </c>
      <c r="F104" s="23"/>
      <c r="G104" s="51">
        <v>968.75</v>
      </c>
    </row>
    <row r="105" spans="1:7" x14ac:dyDescent="0.3">
      <c r="A105" s="40">
        <v>45145</v>
      </c>
      <c r="B105" s="21" t="s">
        <v>103</v>
      </c>
      <c r="C105" s="40" t="s">
        <v>377</v>
      </c>
      <c r="D105" s="17" t="s">
        <v>629</v>
      </c>
      <c r="E105" s="30" t="s">
        <v>1167</v>
      </c>
      <c r="F105" s="63">
        <v>211022.52</v>
      </c>
      <c r="G105" s="44"/>
    </row>
    <row r="106" spans="1:7" x14ac:dyDescent="0.3">
      <c r="A106" s="40">
        <v>45145</v>
      </c>
      <c r="B106" s="21" t="s">
        <v>103</v>
      </c>
      <c r="C106" s="40" t="s">
        <v>377</v>
      </c>
      <c r="D106" s="17" t="s">
        <v>629</v>
      </c>
      <c r="E106" s="30" t="s">
        <v>1168</v>
      </c>
      <c r="F106" s="63">
        <v>137.54</v>
      </c>
      <c r="G106" s="44"/>
    </row>
    <row r="107" spans="1:7" x14ac:dyDescent="0.3">
      <c r="A107" s="40">
        <v>45145</v>
      </c>
      <c r="B107" s="21" t="s">
        <v>103</v>
      </c>
      <c r="C107" s="40" t="s">
        <v>377</v>
      </c>
      <c r="D107" s="17" t="s">
        <v>629</v>
      </c>
      <c r="E107" s="30" t="s">
        <v>1169</v>
      </c>
      <c r="F107" s="63">
        <v>1635.53</v>
      </c>
      <c r="G107" s="44"/>
    </row>
    <row r="108" spans="1:7" x14ac:dyDescent="0.3">
      <c r="A108" s="40">
        <v>45145</v>
      </c>
      <c r="B108" s="21" t="s">
        <v>103</v>
      </c>
      <c r="C108" s="40" t="s">
        <v>377</v>
      </c>
      <c r="D108" s="17" t="s">
        <v>629</v>
      </c>
      <c r="E108" s="30" t="s">
        <v>1170</v>
      </c>
      <c r="F108" s="63">
        <v>2217.31</v>
      </c>
      <c r="G108" s="44"/>
    </row>
    <row r="109" spans="1:7" x14ac:dyDescent="0.3">
      <c r="A109" s="40">
        <v>45145</v>
      </c>
      <c r="B109" s="21" t="s">
        <v>103</v>
      </c>
      <c r="C109" s="40" t="s">
        <v>377</v>
      </c>
      <c r="D109" s="17" t="s">
        <v>629</v>
      </c>
      <c r="E109" s="30" t="s">
        <v>1171</v>
      </c>
      <c r="F109" s="63">
        <v>4029.58</v>
      </c>
      <c r="G109" s="44"/>
    </row>
    <row r="110" spans="1:7" x14ac:dyDescent="0.3">
      <c r="A110" s="40">
        <v>45145</v>
      </c>
      <c r="B110" s="21" t="s">
        <v>103</v>
      </c>
      <c r="C110" s="40" t="s">
        <v>377</v>
      </c>
      <c r="D110" s="17" t="s">
        <v>629</v>
      </c>
      <c r="E110" s="30" t="s">
        <v>1172</v>
      </c>
      <c r="F110" s="63">
        <v>3195.08</v>
      </c>
      <c r="G110" s="44"/>
    </row>
    <row r="111" spans="1:7" x14ac:dyDescent="0.3">
      <c r="A111" s="40">
        <v>45145</v>
      </c>
      <c r="B111" s="21" t="s">
        <v>103</v>
      </c>
      <c r="C111" s="40" t="s">
        <v>377</v>
      </c>
      <c r="D111" s="17" t="s">
        <v>82</v>
      </c>
      <c r="E111" s="33" t="s">
        <v>1173</v>
      </c>
      <c r="F111" s="44">
        <v>50</v>
      </c>
      <c r="G111" s="44"/>
    </row>
    <row r="112" spans="1:7" x14ac:dyDescent="0.3">
      <c r="A112" s="42">
        <v>45145</v>
      </c>
      <c r="B112" s="22" t="s">
        <v>103</v>
      </c>
      <c r="C112" s="18" t="s">
        <v>377</v>
      </c>
      <c r="D112" s="18" t="s">
        <v>1144</v>
      </c>
      <c r="E112" s="24" t="s">
        <v>285</v>
      </c>
      <c r="F112" s="26"/>
      <c r="G112" s="51">
        <v>149.58000000000001</v>
      </c>
    </row>
    <row r="113" spans="1:7" x14ac:dyDescent="0.3">
      <c r="A113" s="40">
        <v>45145</v>
      </c>
      <c r="B113" s="22" t="s">
        <v>179</v>
      </c>
      <c r="C113" s="35" t="s">
        <v>1174</v>
      </c>
      <c r="D113" s="18" t="s">
        <v>81</v>
      </c>
      <c r="E113" s="24" t="s">
        <v>250</v>
      </c>
      <c r="F113" s="26"/>
      <c r="G113" s="51">
        <v>300.39999999999998</v>
      </c>
    </row>
    <row r="114" spans="1:7" x14ac:dyDescent="0.3">
      <c r="A114" s="40">
        <v>45145</v>
      </c>
      <c r="B114" s="22" t="s">
        <v>159</v>
      </c>
      <c r="C114" s="35" t="s">
        <v>1175</v>
      </c>
      <c r="D114" s="18" t="s">
        <v>81</v>
      </c>
      <c r="E114" s="24" t="s">
        <v>250</v>
      </c>
      <c r="F114" s="26"/>
      <c r="G114" s="51">
        <v>514.70000000000005</v>
      </c>
    </row>
    <row r="115" spans="1:7" x14ac:dyDescent="0.3">
      <c r="A115" s="42">
        <v>45145</v>
      </c>
      <c r="B115" s="22" t="s">
        <v>1176</v>
      </c>
      <c r="C115" s="18">
        <v>24350</v>
      </c>
      <c r="D115" s="18" t="s">
        <v>81</v>
      </c>
      <c r="E115" s="24" t="s">
        <v>250</v>
      </c>
      <c r="F115" s="26"/>
      <c r="G115" s="51">
        <v>1028.1500000000001</v>
      </c>
    </row>
    <row r="116" spans="1:7" x14ac:dyDescent="0.3">
      <c r="A116" s="41">
        <v>45145</v>
      </c>
      <c r="B116" s="22" t="s">
        <v>536</v>
      </c>
      <c r="C116" s="38">
        <v>18805</v>
      </c>
      <c r="D116" s="18" t="s">
        <v>68</v>
      </c>
      <c r="E116" s="24" t="s">
        <v>251</v>
      </c>
      <c r="F116" s="26"/>
      <c r="G116" s="51">
        <v>328.24</v>
      </c>
    </row>
    <row r="117" spans="1:7" x14ac:dyDescent="0.3">
      <c r="A117" s="40">
        <v>45145</v>
      </c>
      <c r="B117" s="21" t="s">
        <v>113</v>
      </c>
      <c r="C117" s="36">
        <v>275209</v>
      </c>
      <c r="D117" s="17" t="s">
        <v>72</v>
      </c>
      <c r="E117" s="30" t="s">
        <v>1177</v>
      </c>
      <c r="F117" s="23"/>
      <c r="G117" s="51">
        <v>336</v>
      </c>
    </row>
    <row r="118" spans="1:7" x14ac:dyDescent="0.3">
      <c r="A118" s="41">
        <v>45145</v>
      </c>
      <c r="B118" s="23" t="s">
        <v>108</v>
      </c>
      <c r="C118" s="36" t="s">
        <v>380</v>
      </c>
      <c r="D118" s="17" t="s">
        <v>67</v>
      </c>
      <c r="E118" s="31" t="s">
        <v>1178</v>
      </c>
      <c r="F118" s="99"/>
      <c r="G118" s="51">
        <v>362.81</v>
      </c>
    </row>
    <row r="119" spans="1:7" x14ac:dyDescent="0.3">
      <c r="A119" s="41">
        <v>45145</v>
      </c>
      <c r="B119" s="23" t="s">
        <v>108</v>
      </c>
      <c r="C119" s="36" t="s">
        <v>380</v>
      </c>
      <c r="D119" s="17" t="s">
        <v>67</v>
      </c>
      <c r="E119" s="31" t="s">
        <v>1179</v>
      </c>
      <c r="F119" s="99"/>
      <c r="G119" s="51">
        <v>469.65</v>
      </c>
    </row>
    <row r="120" spans="1:7" x14ac:dyDescent="0.3">
      <c r="A120" s="41">
        <v>45145</v>
      </c>
      <c r="B120" s="23" t="s">
        <v>108</v>
      </c>
      <c r="C120" s="36" t="s">
        <v>380</v>
      </c>
      <c r="D120" s="17" t="s">
        <v>67</v>
      </c>
      <c r="E120" s="31" t="s">
        <v>1180</v>
      </c>
      <c r="F120" s="99"/>
      <c r="G120" s="51">
        <v>362.82</v>
      </c>
    </row>
    <row r="121" spans="1:7" x14ac:dyDescent="0.3">
      <c r="A121" s="41">
        <v>45145</v>
      </c>
      <c r="B121" s="23" t="s">
        <v>108</v>
      </c>
      <c r="C121" s="36" t="s">
        <v>380</v>
      </c>
      <c r="D121" s="17" t="s">
        <v>67</v>
      </c>
      <c r="E121" s="31" t="s">
        <v>1181</v>
      </c>
      <c r="F121" s="99"/>
      <c r="G121" s="51">
        <v>261.67</v>
      </c>
    </row>
    <row r="122" spans="1:7" x14ac:dyDescent="0.3">
      <c r="A122" s="40">
        <v>45145</v>
      </c>
      <c r="B122" s="23" t="s">
        <v>1182</v>
      </c>
      <c r="C122" s="17" t="s">
        <v>381</v>
      </c>
      <c r="D122" s="17" t="s">
        <v>76</v>
      </c>
      <c r="E122" s="30" t="s">
        <v>235</v>
      </c>
      <c r="F122" s="23"/>
      <c r="G122" s="51">
        <v>4469.8599999999997</v>
      </c>
    </row>
    <row r="123" spans="1:7" x14ac:dyDescent="0.3">
      <c r="A123" s="40">
        <v>45145</v>
      </c>
      <c r="B123" s="21" t="s">
        <v>126</v>
      </c>
      <c r="C123" s="36">
        <v>176</v>
      </c>
      <c r="D123" s="17" t="s">
        <v>78</v>
      </c>
      <c r="E123" s="30" t="s">
        <v>1183</v>
      </c>
      <c r="F123" s="23"/>
      <c r="G123" s="51">
        <v>10535</v>
      </c>
    </row>
    <row r="124" spans="1:7" x14ac:dyDescent="0.3">
      <c r="A124" s="40">
        <v>45145</v>
      </c>
      <c r="B124" s="23" t="s">
        <v>1184</v>
      </c>
      <c r="C124" s="17" t="s">
        <v>381</v>
      </c>
      <c r="D124" s="17" t="s">
        <v>76</v>
      </c>
      <c r="E124" s="30" t="s">
        <v>235</v>
      </c>
      <c r="F124" s="23"/>
      <c r="G124" s="51">
        <v>5162.3899999999994</v>
      </c>
    </row>
    <row r="125" spans="1:7" x14ac:dyDescent="0.3">
      <c r="A125" s="40">
        <v>45145</v>
      </c>
      <c r="B125" s="21" t="s">
        <v>105</v>
      </c>
      <c r="C125" s="36">
        <v>26403</v>
      </c>
      <c r="D125" s="17" t="s">
        <v>63</v>
      </c>
      <c r="E125" s="30" t="s">
        <v>1185</v>
      </c>
      <c r="F125" s="23"/>
      <c r="G125" s="51">
        <v>1200</v>
      </c>
    </row>
    <row r="126" spans="1:7" x14ac:dyDescent="0.3">
      <c r="A126" s="41">
        <v>45145</v>
      </c>
      <c r="B126" s="21" t="s">
        <v>118</v>
      </c>
      <c r="C126" s="36">
        <v>1409</v>
      </c>
      <c r="D126" s="17" t="s">
        <v>75</v>
      </c>
      <c r="E126" s="30" t="s">
        <v>1186</v>
      </c>
      <c r="F126" s="23"/>
      <c r="G126" s="51">
        <v>19659.2</v>
      </c>
    </row>
    <row r="127" spans="1:7" x14ac:dyDescent="0.3">
      <c r="A127" s="40">
        <v>45145</v>
      </c>
      <c r="B127" s="21" t="s">
        <v>127</v>
      </c>
      <c r="C127" s="17" t="s">
        <v>382</v>
      </c>
      <c r="D127" s="18" t="s">
        <v>1121</v>
      </c>
      <c r="E127" s="30" t="s">
        <v>1187</v>
      </c>
      <c r="F127" s="23"/>
      <c r="G127" s="51">
        <v>2217.31</v>
      </c>
    </row>
    <row r="128" spans="1:7" x14ac:dyDescent="0.3">
      <c r="A128" s="40">
        <v>45145</v>
      </c>
      <c r="B128" s="21" t="s">
        <v>127</v>
      </c>
      <c r="C128" s="17" t="s">
        <v>382</v>
      </c>
      <c r="D128" s="18" t="s">
        <v>1121</v>
      </c>
      <c r="E128" s="30" t="s">
        <v>1188</v>
      </c>
      <c r="F128" s="23"/>
      <c r="G128" s="51">
        <v>1635.53</v>
      </c>
    </row>
    <row r="129" spans="1:7" x14ac:dyDescent="0.3">
      <c r="A129" s="41">
        <v>45145</v>
      </c>
      <c r="B129" s="21" t="s">
        <v>127</v>
      </c>
      <c r="C129" s="36" t="s">
        <v>383</v>
      </c>
      <c r="D129" s="17" t="s">
        <v>79</v>
      </c>
      <c r="E129" s="30" t="s">
        <v>1189</v>
      </c>
      <c r="F129" s="23"/>
      <c r="G129" s="51">
        <v>120.29</v>
      </c>
    </row>
    <row r="130" spans="1:7" x14ac:dyDescent="0.3">
      <c r="A130" s="41">
        <v>45145</v>
      </c>
      <c r="B130" s="21" t="s">
        <v>127</v>
      </c>
      <c r="C130" s="36" t="s">
        <v>383</v>
      </c>
      <c r="D130" s="17" t="s">
        <v>79</v>
      </c>
      <c r="E130" s="30" t="s">
        <v>1190</v>
      </c>
      <c r="F130" s="23"/>
      <c r="G130" s="51">
        <v>128653.26</v>
      </c>
    </row>
    <row r="131" spans="1:7" x14ac:dyDescent="0.3">
      <c r="A131" s="41">
        <v>45145</v>
      </c>
      <c r="B131" s="21" t="s">
        <v>130</v>
      </c>
      <c r="C131" s="36">
        <v>2054</v>
      </c>
      <c r="D131" s="17" t="s">
        <v>80</v>
      </c>
      <c r="E131" s="30" t="s">
        <v>1191</v>
      </c>
      <c r="F131" s="23"/>
      <c r="G131" s="51">
        <v>19500</v>
      </c>
    </row>
    <row r="132" spans="1:7" x14ac:dyDescent="0.3">
      <c r="A132" s="41">
        <v>45145</v>
      </c>
      <c r="B132" s="21" t="s">
        <v>132</v>
      </c>
      <c r="C132" s="36">
        <v>1230</v>
      </c>
      <c r="D132" s="17" t="s">
        <v>78</v>
      </c>
      <c r="E132" s="30" t="s">
        <v>1192</v>
      </c>
      <c r="F132" s="23"/>
      <c r="G132" s="51">
        <v>25000</v>
      </c>
    </row>
    <row r="133" spans="1:7" x14ac:dyDescent="0.3">
      <c r="A133" s="42">
        <v>45145</v>
      </c>
      <c r="B133" s="22" t="s">
        <v>103</v>
      </c>
      <c r="C133" s="18" t="s">
        <v>377</v>
      </c>
      <c r="D133" s="18" t="s">
        <v>65</v>
      </c>
      <c r="E133" s="24" t="s">
        <v>217</v>
      </c>
      <c r="F133" s="26"/>
      <c r="G133" s="51">
        <v>20.7</v>
      </c>
    </row>
    <row r="134" spans="1:7" x14ac:dyDescent="0.3">
      <c r="A134" s="40">
        <v>45146</v>
      </c>
      <c r="B134" s="21" t="s">
        <v>103</v>
      </c>
      <c r="C134" s="40" t="s">
        <v>377</v>
      </c>
      <c r="D134" s="17" t="s">
        <v>62</v>
      </c>
      <c r="E134" s="30" t="s">
        <v>204</v>
      </c>
      <c r="F134" s="44">
        <v>1516.33</v>
      </c>
      <c r="G134" s="44"/>
    </row>
    <row r="135" spans="1:7" x14ac:dyDescent="0.3">
      <c r="A135" s="40">
        <v>45146</v>
      </c>
      <c r="B135" s="21" t="s">
        <v>103</v>
      </c>
      <c r="C135" s="40" t="s">
        <v>377</v>
      </c>
      <c r="D135" s="17" t="s">
        <v>62</v>
      </c>
      <c r="E135" s="30" t="s">
        <v>204</v>
      </c>
      <c r="F135" s="44">
        <v>831.44</v>
      </c>
      <c r="G135" s="44"/>
    </row>
    <row r="136" spans="1:7" x14ac:dyDescent="0.3">
      <c r="A136" s="40">
        <v>45146</v>
      </c>
      <c r="B136" s="21" t="s">
        <v>103</v>
      </c>
      <c r="C136" s="40" t="s">
        <v>377</v>
      </c>
      <c r="D136" s="17" t="s">
        <v>62</v>
      </c>
      <c r="E136" s="30" t="s">
        <v>204</v>
      </c>
      <c r="F136" s="44">
        <v>149.58000000000001</v>
      </c>
      <c r="G136" s="44"/>
    </row>
    <row r="137" spans="1:7" x14ac:dyDescent="0.3">
      <c r="A137" s="40">
        <v>45146</v>
      </c>
      <c r="B137" s="21" t="s">
        <v>112</v>
      </c>
      <c r="C137" s="36">
        <v>19155</v>
      </c>
      <c r="D137" s="19" t="s">
        <v>63</v>
      </c>
      <c r="E137" s="30" t="s">
        <v>1193</v>
      </c>
      <c r="F137" s="23"/>
      <c r="G137" s="51">
        <v>961.25</v>
      </c>
    </row>
    <row r="138" spans="1:7" x14ac:dyDescent="0.3">
      <c r="A138" s="43">
        <v>45146</v>
      </c>
      <c r="B138" s="21" t="s">
        <v>166</v>
      </c>
      <c r="C138" s="17">
        <v>1801</v>
      </c>
      <c r="D138" s="18" t="s">
        <v>81</v>
      </c>
      <c r="E138" s="24" t="s">
        <v>250</v>
      </c>
      <c r="F138" s="26"/>
      <c r="G138" s="51">
        <v>462.63</v>
      </c>
    </row>
    <row r="139" spans="1:7" x14ac:dyDescent="0.3">
      <c r="A139" s="42">
        <v>45146</v>
      </c>
      <c r="B139" s="22" t="s">
        <v>103</v>
      </c>
      <c r="C139" s="18" t="s">
        <v>377</v>
      </c>
      <c r="D139" s="18" t="s">
        <v>65</v>
      </c>
      <c r="E139" s="24" t="s">
        <v>208</v>
      </c>
      <c r="F139" s="26"/>
      <c r="G139" s="51">
        <v>1.07</v>
      </c>
    </row>
    <row r="140" spans="1:7" x14ac:dyDescent="0.3">
      <c r="A140" s="42">
        <v>45146</v>
      </c>
      <c r="B140" s="22" t="s">
        <v>103</v>
      </c>
      <c r="C140" s="18" t="s">
        <v>377</v>
      </c>
      <c r="D140" s="18" t="s">
        <v>65</v>
      </c>
      <c r="E140" s="24" t="s">
        <v>217</v>
      </c>
      <c r="F140" s="26"/>
      <c r="G140" s="51">
        <v>2.5</v>
      </c>
    </row>
    <row r="141" spans="1:7" x14ac:dyDescent="0.3">
      <c r="A141" s="41">
        <v>45146</v>
      </c>
      <c r="B141" s="23" t="s">
        <v>108</v>
      </c>
      <c r="C141" s="36" t="s">
        <v>416</v>
      </c>
      <c r="D141" s="17" t="s">
        <v>67</v>
      </c>
      <c r="E141" s="30" t="s">
        <v>1194</v>
      </c>
      <c r="F141" s="23"/>
      <c r="G141" s="51">
        <v>1069.9000000000001</v>
      </c>
    </row>
    <row r="142" spans="1:7" x14ac:dyDescent="0.3">
      <c r="A142" s="40">
        <v>45147</v>
      </c>
      <c r="B142" s="21" t="s">
        <v>103</v>
      </c>
      <c r="C142" s="40" t="s">
        <v>377</v>
      </c>
      <c r="D142" s="17" t="s">
        <v>62</v>
      </c>
      <c r="E142" s="30" t="s">
        <v>204</v>
      </c>
      <c r="F142" s="44">
        <v>100</v>
      </c>
      <c r="G142" s="44"/>
    </row>
    <row r="143" spans="1:7" x14ac:dyDescent="0.3">
      <c r="A143" s="40">
        <v>45147</v>
      </c>
      <c r="B143" s="21" t="s">
        <v>103</v>
      </c>
      <c r="C143" s="40" t="s">
        <v>377</v>
      </c>
      <c r="D143" s="17" t="s">
        <v>629</v>
      </c>
      <c r="E143" s="30" t="s">
        <v>1195</v>
      </c>
      <c r="F143" s="44">
        <v>8310.14</v>
      </c>
      <c r="G143" s="44"/>
    </row>
    <row r="144" spans="1:7" x14ac:dyDescent="0.3">
      <c r="A144" s="40">
        <v>45147</v>
      </c>
      <c r="B144" s="21" t="s">
        <v>103</v>
      </c>
      <c r="C144" s="40" t="s">
        <v>377</v>
      </c>
      <c r="D144" s="17" t="s">
        <v>629</v>
      </c>
      <c r="E144" s="30" t="s">
        <v>1196</v>
      </c>
      <c r="F144" s="63">
        <v>1565.78</v>
      </c>
      <c r="G144" s="44"/>
    </row>
    <row r="145" spans="1:7" x14ac:dyDescent="0.3">
      <c r="A145" s="40">
        <v>45147</v>
      </c>
      <c r="B145" s="21" t="s">
        <v>103</v>
      </c>
      <c r="C145" s="40" t="s">
        <v>377</v>
      </c>
      <c r="D145" s="17" t="s">
        <v>629</v>
      </c>
      <c r="E145" s="30" t="s">
        <v>1197</v>
      </c>
      <c r="F145" s="63">
        <v>10762.68</v>
      </c>
      <c r="G145" s="44"/>
    </row>
    <row r="146" spans="1:7" x14ac:dyDescent="0.3">
      <c r="A146" s="40">
        <v>45147</v>
      </c>
      <c r="B146" s="21" t="s">
        <v>103</v>
      </c>
      <c r="C146" s="40" t="s">
        <v>377</v>
      </c>
      <c r="D146" s="17" t="s">
        <v>629</v>
      </c>
      <c r="E146" s="30" t="s">
        <v>1197</v>
      </c>
      <c r="F146" s="63">
        <v>4201.6400000000003</v>
      </c>
      <c r="G146" s="44"/>
    </row>
    <row r="147" spans="1:7" x14ac:dyDescent="0.3">
      <c r="A147" s="43">
        <v>45147</v>
      </c>
      <c r="B147" s="21" t="s">
        <v>110</v>
      </c>
      <c r="C147" s="36">
        <v>439625</v>
      </c>
      <c r="D147" s="17" t="s">
        <v>83</v>
      </c>
      <c r="E147" s="24" t="s">
        <v>216</v>
      </c>
      <c r="F147" s="26"/>
      <c r="G147" s="51">
        <v>148.47999999999999</v>
      </c>
    </row>
    <row r="148" spans="1:7" x14ac:dyDescent="0.3">
      <c r="A148" s="42">
        <v>45147</v>
      </c>
      <c r="B148" s="22" t="s">
        <v>103</v>
      </c>
      <c r="C148" s="18" t="s">
        <v>377</v>
      </c>
      <c r="D148" s="18" t="s">
        <v>65</v>
      </c>
      <c r="E148" s="24" t="s">
        <v>208</v>
      </c>
      <c r="F148" s="26"/>
      <c r="G148" s="51">
        <v>2.14</v>
      </c>
    </row>
    <row r="149" spans="1:7" x14ac:dyDescent="0.3">
      <c r="A149" s="42">
        <v>45147</v>
      </c>
      <c r="B149" s="26" t="s">
        <v>1198</v>
      </c>
      <c r="C149" s="17" t="s">
        <v>381</v>
      </c>
      <c r="D149" s="18" t="s">
        <v>76</v>
      </c>
      <c r="E149" s="30" t="s">
        <v>235</v>
      </c>
      <c r="F149" s="26"/>
      <c r="G149" s="51">
        <v>1565.78</v>
      </c>
    </row>
    <row r="150" spans="1:7" x14ac:dyDescent="0.3">
      <c r="A150" s="41">
        <v>45147</v>
      </c>
      <c r="B150" s="23" t="s">
        <v>157</v>
      </c>
      <c r="C150" s="36" t="s">
        <v>1199</v>
      </c>
      <c r="D150" s="17" t="s">
        <v>85</v>
      </c>
      <c r="E150" s="34" t="s">
        <v>1200</v>
      </c>
      <c r="F150" s="27"/>
      <c r="G150" s="51">
        <v>10762.68</v>
      </c>
    </row>
    <row r="151" spans="1:7" x14ac:dyDescent="0.3">
      <c r="A151" s="43">
        <v>45147</v>
      </c>
      <c r="B151" s="21" t="s">
        <v>110</v>
      </c>
      <c r="C151" s="36">
        <v>439650</v>
      </c>
      <c r="D151" s="17" t="s">
        <v>83</v>
      </c>
      <c r="E151" s="24" t="s">
        <v>216</v>
      </c>
      <c r="F151" s="26"/>
      <c r="G151" s="51">
        <v>137.96</v>
      </c>
    </row>
    <row r="152" spans="1:7" x14ac:dyDescent="0.3">
      <c r="A152" s="43">
        <v>45147</v>
      </c>
      <c r="B152" s="21" t="s">
        <v>110</v>
      </c>
      <c r="C152" s="36">
        <v>439699</v>
      </c>
      <c r="D152" s="17" t="s">
        <v>83</v>
      </c>
      <c r="E152" s="24" t="s">
        <v>216</v>
      </c>
      <c r="F152" s="26"/>
      <c r="G152" s="51">
        <v>8023.7</v>
      </c>
    </row>
    <row r="153" spans="1:7" x14ac:dyDescent="0.3">
      <c r="A153" s="42">
        <v>45147</v>
      </c>
      <c r="B153" s="26" t="s">
        <v>1201</v>
      </c>
      <c r="C153" s="17" t="s">
        <v>381</v>
      </c>
      <c r="D153" s="18" t="s">
        <v>76</v>
      </c>
      <c r="E153" s="30" t="s">
        <v>235</v>
      </c>
      <c r="F153" s="26"/>
      <c r="G153" s="51">
        <v>4201.6400000000003</v>
      </c>
    </row>
    <row r="154" spans="1:7" x14ac:dyDescent="0.3">
      <c r="A154" s="42">
        <v>45147</v>
      </c>
      <c r="B154" s="22" t="s">
        <v>103</v>
      </c>
      <c r="C154" s="18" t="s">
        <v>377</v>
      </c>
      <c r="D154" s="18" t="s">
        <v>65</v>
      </c>
      <c r="E154" s="24" t="s">
        <v>217</v>
      </c>
      <c r="F154" s="26"/>
      <c r="G154" s="51">
        <v>2.2999999999999998</v>
      </c>
    </row>
    <row r="155" spans="1:7" x14ac:dyDescent="0.3">
      <c r="A155" s="40">
        <v>45148</v>
      </c>
      <c r="B155" s="21" t="s">
        <v>103</v>
      </c>
      <c r="C155" s="40" t="s">
        <v>377</v>
      </c>
      <c r="D155" s="17" t="s">
        <v>629</v>
      </c>
      <c r="E155" s="30" t="s">
        <v>219</v>
      </c>
      <c r="F155" s="44">
        <v>11942.77</v>
      </c>
      <c r="G155" s="44"/>
    </row>
    <row r="156" spans="1:7" x14ac:dyDescent="0.3">
      <c r="A156" s="40">
        <v>45148</v>
      </c>
      <c r="B156" s="21" t="s">
        <v>173</v>
      </c>
      <c r="C156" s="40" t="s">
        <v>377</v>
      </c>
      <c r="D156" s="17" t="s">
        <v>90</v>
      </c>
      <c r="E156" s="30" t="s">
        <v>1202</v>
      </c>
      <c r="F156" s="44">
        <v>4223591.01</v>
      </c>
      <c r="G156" s="44"/>
    </row>
    <row r="157" spans="1:7" x14ac:dyDescent="0.3">
      <c r="A157" s="42">
        <v>45148</v>
      </c>
      <c r="B157" s="22" t="s">
        <v>103</v>
      </c>
      <c r="C157" s="18" t="s">
        <v>377</v>
      </c>
      <c r="D157" s="18" t="s">
        <v>1144</v>
      </c>
      <c r="E157" s="24" t="s">
        <v>285</v>
      </c>
      <c r="F157" s="26"/>
      <c r="G157" s="51">
        <v>3606158.8</v>
      </c>
    </row>
    <row r="158" spans="1:7" x14ac:dyDescent="0.3">
      <c r="A158" s="41">
        <v>45148</v>
      </c>
      <c r="B158" s="21" t="s">
        <v>483</v>
      </c>
      <c r="C158" s="36">
        <v>202300101</v>
      </c>
      <c r="D158" s="17" t="s">
        <v>63</v>
      </c>
      <c r="E158" s="30" t="s">
        <v>1203</v>
      </c>
      <c r="F158" s="23"/>
      <c r="G158" s="51">
        <v>5100</v>
      </c>
    </row>
    <row r="159" spans="1:7" x14ac:dyDescent="0.3">
      <c r="A159" s="41">
        <v>45148</v>
      </c>
      <c r="B159" s="21" t="s">
        <v>138</v>
      </c>
      <c r="C159" s="36">
        <v>519</v>
      </c>
      <c r="D159" s="17" t="s">
        <v>78</v>
      </c>
      <c r="E159" s="30" t="s">
        <v>1204</v>
      </c>
      <c r="F159" s="23"/>
      <c r="G159" s="51">
        <v>650</v>
      </c>
    </row>
    <row r="160" spans="1:7" x14ac:dyDescent="0.3">
      <c r="A160" s="42">
        <v>45148</v>
      </c>
      <c r="B160" s="26" t="s">
        <v>1205</v>
      </c>
      <c r="C160" s="17" t="s">
        <v>381</v>
      </c>
      <c r="D160" s="18" t="s">
        <v>76</v>
      </c>
      <c r="E160" s="30" t="s">
        <v>235</v>
      </c>
      <c r="F160" s="26"/>
      <c r="G160" s="51">
        <v>797.82</v>
      </c>
    </row>
    <row r="161" spans="1:7" x14ac:dyDescent="0.3">
      <c r="A161" s="40">
        <v>45148</v>
      </c>
      <c r="B161" s="21" t="s">
        <v>124</v>
      </c>
      <c r="C161" s="36">
        <v>81</v>
      </c>
      <c r="D161" s="17" t="s">
        <v>74</v>
      </c>
      <c r="E161" s="30" t="s">
        <v>1206</v>
      </c>
      <c r="F161" s="23"/>
      <c r="G161" s="51">
        <v>229546.67</v>
      </c>
    </row>
    <row r="162" spans="1:7" x14ac:dyDescent="0.3">
      <c r="A162" s="42">
        <v>45148</v>
      </c>
      <c r="B162" s="26" t="s">
        <v>1207</v>
      </c>
      <c r="C162" s="17" t="s">
        <v>381</v>
      </c>
      <c r="D162" s="18" t="s">
        <v>76</v>
      </c>
      <c r="E162" s="30" t="s">
        <v>235</v>
      </c>
      <c r="F162" s="26"/>
      <c r="G162" s="51">
        <v>3723.12</v>
      </c>
    </row>
    <row r="163" spans="1:7" x14ac:dyDescent="0.3">
      <c r="A163" s="42">
        <v>45148</v>
      </c>
      <c r="B163" s="26" t="s">
        <v>1208</v>
      </c>
      <c r="C163" s="17" t="s">
        <v>381</v>
      </c>
      <c r="D163" s="18" t="s">
        <v>76</v>
      </c>
      <c r="E163" s="30" t="s">
        <v>235</v>
      </c>
      <c r="F163" s="26"/>
      <c r="G163" s="51">
        <v>1606.14</v>
      </c>
    </row>
    <row r="164" spans="1:7" x14ac:dyDescent="0.3">
      <c r="A164" s="42">
        <v>45148</v>
      </c>
      <c r="B164" s="26" t="s">
        <v>1209</v>
      </c>
      <c r="C164" s="17" t="s">
        <v>381</v>
      </c>
      <c r="D164" s="18" t="s">
        <v>76</v>
      </c>
      <c r="E164" s="30" t="s">
        <v>235</v>
      </c>
      <c r="F164" s="26"/>
      <c r="G164" s="51">
        <v>1536.88</v>
      </c>
    </row>
    <row r="165" spans="1:7" x14ac:dyDescent="0.3">
      <c r="A165" s="42">
        <v>45148</v>
      </c>
      <c r="B165" s="26" t="s">
        <v>1210</v>
      </c>
      <c r="C165" s="17" t="s">
        <v>381</v>
      </c>
      <c r="D165" s="18" t="s">
        <v>76</v>
      </c>
      <c r="E165" s="30" t="s">
        <v>235</v>
      </c>
      <c r="F165" s="26"/>
      <c r="G165" s="51">
        <v>1175.27</v>
      </c>
    </row>
    <row r="166" spans="1:7" ht="24" x14ac:dyDescent="0.3">
      <c r="A166" s="40">
        <v>45148</v>
      </c>
      <c r="B166" s="21" t="s">
        <v>124</v>
      </c>
      <c r="C166" s="36">
        <v>83</v>
      </c>
      <c r="D166" s="17" t="s">
        <v>74</v>
      </c>
      <c r="E166" s="30" t="s">
        <v>1211</v>
      </c>
      <c r="F166" s="23"/>
      <c r="G166" s="51">
        <v>322989.5</v>
      </c>
    </row>
    <row r="167" spans="1:7" x14ac:dyDescent="0.3">
      <c r="A167" s="40">
        <v>45148</v>
      </c>
      <c r="B167" s="21" t="s">
        <v>124</v>
      </c>
      <c r="C167" s="36">
        <v>82</v>
      </c>
      <c r="D167" s="17" t="s">
        <v>686</v>
      </c>
      <c r="E167" s="30" t="s">
        <v>1212</v>
      </c>
      <c r="F167" s="23"/>
      <c r="G167" s="51">
        <v>56310</v>
      </c>
    </row>
    <row r="168" spans="1:7" x14ac:dyDescent="0.3">
      <c r="A168" s="40">
        <v>45148</v>
      </c>
      <c r="B168" s="21" t="s">
        <v>127</v>
      </c>
      <c r="C168" s="17" t="s">
        <v>382</v>
      </c>
      <c r="D168" s="18" t="s">
        <v>1121</v>
      </c>
      <c r="E168" s="30" t="s">
        <v>1213</v>
      </c>
      <c r="F168" s="23"/>
      <c r="G168" s="51">
        <v>2117.92</v>
      </c>
    </row>
    <row r="169" spans="1:7" x14ac:dyDescent="0.3">
      <c r="A169" s="40">
        <v>45148</v>
      </c>
      <c r="B169" s="21" t="s">
        <v>127</v>
      </c>
      <c r="C169" s="17" t="s">
        <v>382</v>
      </c>
      <c r="D169" s="18" t="s">
        <v>1121</v>
      </c>
      <c r="E169" s="30" t="s">
        <v>1214</v>
      </c>
      <c r="F169" s="23"/>
      <c r="G169" s="51">
        <v>52.87</v>
      </c>
    </row>
    <row r="170" spans="1:7" x14ac:dyDescent="0.3">
      <c r="A170" s="40">
        <v>45148</v>
      </c>
      <c r="B170" s="21" t="s">
        <v>127</v>
      </c>
      <c r="C170" s="17" t="s">
        <v>382</v>
      </c>
      <c r="D170" s="18" t="s">
        <v>1121</v>
      </c>
      <c r="E170" s="30" t="s">
        <v>1215</v>
      </c>
      <c r="F170" s="23"/>
      <c r="G170" s="51">
        <v>114.06</v>
      </c>
    </row>
    <row r="171" spans="1:7" x14ac:dyDescent="0.3">
      <c r="A171" s="42">
        <v>45148</v>
      </c>
      <c r="B171" s="26" t="s">
        <v>1216</v>
      </c>
      <c r="C171" s="17" t="s">
        <v>381</v>
      </c>
      <c r="D171" s="18" t="s">
        <v>76</v>
      </c>
      <c r="E171" s="30" t="s">
        <v>235</v>
      </c>
      <c r="F171" s="26"/>
      <c r="G171" s="51">
        <v>1503.83</v>
      </c>
    </row>
    <row r="172" spans="1:7" x14ac:dyDescent="0.3">
      <c r="A172" s="42">
        <v>45148</v>
      </c>
      <c r="B172" s="26" t="s">
        <v>1217</v>
      </c>
      <c r="C172" s="17" t="s">
        <v>381</v>
      </c>
      <c r="D172" s="18" t="s">
        <v>76</v>
      </c>
      <c r="E172" s="30" t="s">
        <v>235</v>
      </c>
      <c r="F172" s="26"/>
      <c r="G172" s="51">
        <v>1953.35</v>
      </c>
    </row>
    <row r="173" spans="1:7" x14ac:dyDescent="0.3">
      <c r="A173" s="42">
        <v>45148</v>
      </c>
      <c r="B173" s="22" t="s">
        <v>103</v>
      </c>
      <c r="C173" s="18" t="s">
        <v>377</v>
      </c>
      <c r="D173" s="18" t="s">
        <v>65</v>
      </c>
      <c r="E173" s="24" t="s">
        <v>208</v>
      </c>
      <c r="F173" s="26"/>
      <c r="G173" s="51">
        <v>20.7</v>
      </c>
    </row>
    <row r="174" spans="1:7" ht="24" x14ac:dyDescent="0.3">
      <c r="A174" s="41">
        <v>45148</v>
      </c>
      <c r="B174" s="27" t="s">
        <v>186</v>
      </c>
      <c r="C174" s="37">
        <v>2843994</v>
      </c>
      <c r="D174" s="19" t="s">
        <v>72</v>
      </c>
      <c r="E174" s="34" t="s">
        <v>1218</v>
      </c>
      <c r="F174" s="27"/>
      <c r="G174" s="51">
        <v>272.41000000000003</v>
      </c>
    </row>
    <row r="175" spans="1:7" x14ac:dyDescent="0.3">
      <c r="A175" s="40">
        <v>45149</v>
      </c>
      <c r="B175" s="21" t="s">
        <v>103</v>
      </c>
      <c r="C175" s="40" t="s">
        <v>377</v>
      </c>
      <c r="D175" s="17" t="s">
        <v>629</v>
      </c>
      <c r="E175" s="30" t="s">
        <v>204</v>
      </c>
      <c r="F175" s="44">
        <v>3174830.26</v>
      </c>
      <c r="G175" s="44"/>
    </row>
    <row r="176" spans="1:7" x14ac:dyDescent="0.3">
      <c r="A176" s="40">
        <v>45149</v>
      </c>
      <c r="B176" s="21" t="s">
        <v>103</v>
      </c>
      <c r="C176" s="40" t="s">
        <v>377</v>
      </c>
      <c r="D176" s="17" t="s">
        <v>629</v>
      </c>
      <c r="E176" s="30" t="s">
        <v>219</v>
      </c>
      <c r="F176" s="44">
        <v>29043.11</v>
      </c>
      <c r="G176" s="44"/>
    </row>
    <row r="177" spans="1:7" x14ac:dyDescent="0.3">
      <c r="A177" s="42">
        <v>45149</v>
      </c>
      <c r="B177" s="22" t="s">
        <v>668</v>
      </c>
      <c r="C177" s="100" t="s">
        <v>909</v>
      </c>
      <c r="D177" s="18" t="s">
        <v>448</v>
      </c>
      <c r="E177" s="30" t="s">
        <v>1219</v>
      </c>
      <c r="F177" s="23"/>
      <c r="G177" s="60">
        <v>125686</v>
      </c>
    </row>
    <row r="178" spans="1:7" x14ac:dyDescent="0.3">
      <c r="A178" s="42">
        <v>45149</v>
      </c>
      <c r="B178" s="22" t="s">
        <v>668</v>
      </c>
      <c r="C178" s="100" t="s">
        <v>909</v>
      </c>
      <c r="D178" s="18" t="s">
        <v>448</v>
      </c>
      <c r="E178" s="30" t="s">
        <v>1220</v>
      </c>
      <c r="F178" s="23"/>
      <c r="G178" s="60">
        <v>74.239999999999995</v>
      </c>
    </row>
    <row r="179" spans="1:7" x14ac:dyDescent="0.3">
      <c r="A179" s="42">
        <v>45149</v>
      </c>
      <c r="B179" s="22" t="s">
        <v>668</v>
      </c>
      <c r="C179" s="100" t="s">
        <v>909</v>
      </c>
      <c r="D179" s="18" t="s">
        <v>448</v>
      </c>
      <c r="E179" s="30" t="s">
        <v>1221</v>
      </c>
      <c r="F179" s="23"/>
      <c r="G179" s="60">
        <v>1100.04</v>
      </c>
    </row>
    <row r="180" spans="1:7" x14ac:dyDescent="0.3">
      <c r="A180" s="42">
        <v>45149</v>
      </c>
      <c r="B180" s="22" t="s">
        <v>668</v>
      </c>
      <c r="C180" s="100" t="s">
        <v>909</v>
      </c>
      <c r="D180" s="18" t="s">
        <v>448</v>
      </c>
      <c r="E180" s="30" t="s">
        <v>1222</v>
      </c>
      <c r="F180" s="23"/>
      <c r="G180" s="60">
        <v>3100</v>
      </c>
    </row>
    <row r="181" spans="1:7" x14ac:dyDescent="0.3">
      <c r="A181" s="42">
        <v>45149</v>
      </c>
      <c r="B181" s="22" t="s">
        <v>668</v>
      </c>
      <c r="C181" s="100" t="s">
        <v>909</v>
      </c>
      <c r="D181" s="18" t="s">
        <v>448</v>
      </c>
      <c r="E181" s="30" t="s">
        <v>1223</v>
      </c>
      <c r="F181" s="23"/>
      <c r="G181" s="60">
        <v>73089.72</v>
      </c>
    </row>
    <row r="182" spans="1:7" x14ac:dyDescent="0.3">
      <c r="A182" s="42">
        <v>45149</v>
      </c>
      <c r="B182" s="22" t="s">
        <v>668</v>
      </c>
      <c r="C182" s="100" t="s">
        <v>909</v>
      </c>
      <c r="D182" s="18" t="s">
        <v>448</v>
      </c>
      <c r="E182" s="30" t="s">
        <v>1224</v>
      </c>
      <c r="F182" s="23"/>
      <c r="G182" s="60">
        <v>5340</v>
      </c>
    </row>
    <row r="183" spans="1:7" ht="24" x14ac:dyDescent="0.3">
      <c r="A183" s="42">
        <v>45149</v>
      </c>
      <c r="B183" s="22" t="s">
        <v>668</v>
      </c>
      <c r="C183" s="100" t="s">
        <v>909</v>
      </c>
      <c r="D183" s="18" t="s">
        <v>448</v>
      </c>
      <c r="E183" s="30" t="s">
        <v>1225</v>
      </c>
      <c r="F183" s="23"/>
      <c r="G183" s="60">
        <v>1123.1600000000001</v>
      </c>
    </row>
    <row r="184" spans="1:7" x14ac:dyDescent="0.3">
      <c r="A184" s="42">
        <v>45149</v>
      </c>
      <c r="B184" s="22" t="s">
        <v>668</v>
      </c>
      <c r="C184" s="100" t="s">
        <v>909</v>
      </c>
      <c r="D184" s="18" t="s">
        <v>448</v>
      </c>
      <c r="E184" s="30" t="s">
        <v>1226</v>
      </c>
      <c r="F184" s="23"/>
      <c r="G184" s="60">
        <v>200.89</v>
      </c>
    </row>
    <row r="185" spans="1:7" x14ac:dyDescent="0.3">
      <c r="A185" s="42">
        <v>45149</v>
      </c>
      <c r="B185" s="22" t="s">
        <v>668</v>
      </c>
      <c r="C185" s="100" t="s">
        <v>909</v>
      </c>
      <c r="D185" s="18" t="s">
        <v>448</v>
      </c>
      <c r="E185" s="30" t="s">
        <v>1227</v>
      </c>
      <c r="F185" s="23"/>
      <c r="G185" s="60">
        <v>1995.03</v>
      </c>
    </row>
    <row r="186" spans="1:7" x14ac:dyDescent="0.3">
      <c r="A186" s="42">
        <v>45149</v>
      </c>
      <c r="B186" s="22" t="s">
        <v>668</v>
      </c>
      <c r="C186" s="100" t="s">
        <v>909</v>
      </c>
      <c r="D186" s="18" t="s">
        <v>448</v>
      </c>
      <c r="E186" s="30" t="s">
        <v>1228</v>
      </c>
      <c r="F186" s="23"/>
      <c r="G186" s="60">
        <v>3141</v>
      </c>
    </row>
    <row r="187" spans="1:7" x14ac:dyDescent="0.3">
      <c r="A187" s="42">
        <v>45149</v>
      </c>
      <c r="B187" s="22" t="s">
        <v>668</v>
      </c>
      <c r="C187" s="100" t="s">
        <v>909</v>
      </c>
      <c r="D187" s="18" t="s">
        <v>448</v>
      </c>
      <c r="E187" s="30" t="s">
        <v>1229</v>
      </c>
      <c r="F187" s="23"/>
      <c r="G187" s="60">
        <v>3307.15</v>
      </c>
    </row>
    <row r="188" spans="1:7" x14ac:dyDescent="0.3">
      <c r="A188" s="42">
        <v>45149</v>
      </c>
      <c r="B188" s="22" t="s">
        <v>668</v>
      </c>
      <c r="C188" s="100" t="s">
        <v>909</v>
      </c>
      <c r="D188" s="18" t="s">
        <v>448</v>
      </c>
      <c r="E188" s="30" t="s">
        <v>1230</v>
      </c>
      <c r="F188" s="23"/>
      <c r="G188" s="60">
        <v>16715.03</v>
      </c>
    </row>
    <row r="189" spans="1:7" x14ac:dyDescent="0.3">
      <c r="A189" s="42">
        <v>45149</v>
      </c>
      <c r="B189" s="22" t="s">
        <v>668</v>
      </c>
      <c r="C189" s="100" t="s">
        <v>909</v>
      </c>
      <c r="D189" s="18" t="s">
        <v>448</v>
      </c>
      <c r="E189" s="30" t="s">
        <v>1231</v>
      </c>
      <c r="F189" s="23"/>
      <c r="G189" s="60">
        <v>19902.689999999999</v>
      </c>
    </row>
    <row r="190" spans="1:7" x14ac:dyDescent="0.3">
      <c r="A190" s="42">
        <v>45149</v>
      </c>
      <c r="B190" s="22" t="s">
        <v>668</v>
      </c>
      <c r="C190" s="100" t="s">
        <v>909</v>
      </c>
      <c r="D190" s="18" t="s">
        <v>448</v>
      </c>
      <c r="E190" s="30" t="s">
        <v>1232</v>
      </c>
      <c r="F190" s="23"/>
      <c r="G190" s="60">
        <v>58506.26</v>
      </c>
    </row>
    <row r="191" spans="1:7" x14ac:dyDescent="0.3">
      <c r="A191" s="42">
        <v>45149</v>
      </c>
      <c r="B191" s="22" t="s">
        <v>668</v>
      </c>
      <c r="C191" s="100" t="s">
        <v>909</v>
      </c>
      <c r="D191" s="18" t="s">
        <v>448</v>
      </c>
      <c r="E191" s="30" t="s">
        <v>1233</v>
      </c>
      <c r="F191" s="23"/>
      <c r="G191" s="60">
        <v>474463.76</v>
      </c>
    </row>
    <row r="192" spans="1:7" x14ac:dyDescent="0.3">
      <c r="A192" s="42">
        <v>45149</v>
      </c>
      <c r="B192" s="22" t="s">
        <v>668</v>
      </c>
      <c r="C192" s="100" t="s">
        <v>909</v>
      </c>
      <c r="D192" s="18" t="s">
        <v>448</v>
      </c>
      <c r="E192" s="30" t="s">
        <v>1233</v>
      </c>
      <c r="F192" s="23"/>
      <c r="G192" s="60">
        <v>53346.28</v>
      </c>
    </row>
    <row r="193" spans="1:7" x14ac:dyDescent="0.3">
      <c r="A193" s="42">
        <v>45149</v>
      </c>
      <c r="B193" s="22" t="s">
        <v>668</v>
      </c>
      <c r="C193" s="100" t="s">
        <v>909</v>
      </c>
      <c r="D193" s="18" t="s">
        <v>448</v>
      </c>
      <c r="E193" s="30" t="s">
        <v>1234</v>
      </c>
      <c r="F193" s="23"/>
      <c r="G193" s="60">
        <v>60493.62</v>
      </c>
    </row>
    <row r="194" spans="1:7" x14ac:dyDescent="0.3">
      <c r="A194" s="42">
        <v>45149</v>
      </c>
      <c r="B194" s="22" t="s">
        <v>668</v>
      </c>
      <c r="C194" s="100" t="s">
        <v>909</v>
      </c>
      <c r="D194" s="18" t="s">
        <v>448</v>
      </c>
      <c r="E194" s="30" t="s">
        <v>1235</v>
      </c>
      <c r="F194" s="23"/>
      <c r="G194" s="60">
        <v>6491.6900000000005</v>
      </c>
    </row>
    <row r="195" spans="1:7" x14ac:dyDescent="0.3">
      <c r="A195" s="42">
        <v>45149</v>
      </c>
      <c r="B195" s="22" t="s">
        <v>668</v>
      </c>
      <c r="C195" s="100" t="s">
        <v>909</v>
      </c>
      <c r="D195" s="18" t="s">
        <v>448</v>
      </c>
      <c r="E195" s="30" t="s">
        <v>1236</v>
      </c>
      <c r="F195" s="23"/>
      <c r="G195" s="60">
        <v>1260266.83</v>
      </c>
    </row>
    <row r="196" spans="1:7" x14ac:dyDescent="0.3">
      <c r="A196" s="42">
        <v>45149</v>
      </c>
      <c r="B196" s="22" t="s">
        <v>668</v>
      </c>
      <c r="C196" s="100" t="s">
        <v>909</v>
      </c>
      <c r="D196" s="18" t="s">
        <v>448</v>
      </c>
      <c r="E196" s="30" t="s">
        <v>1237</v>
      </c>
      <c r="F196" s="23"/>
      <c r="G196" s="60">
        <v>284000</v>
      </c>
    </row>
    <row r="197" spans="1:7" x14ac:dyDescent="0.3">
      <c r="A197" s="42">
        <v>45149</v>
      </c>
      <c r="B197" s="22" t="s">
        <v>668</v>
      </c>
      <c r="C197" s="100" t="s">
        <v>909</v>
      </c>
      <c r="D197" s="18" t="s">
        <v>448</v>
      </c>
      <c r="E197" s="30" t="s">
        <v>1238</v>
      </c>
      <c r="F197" s="23"/>
      <c r="G197" s="60">
        <v>211022.52</v>
      </c>
    </row>
    <row r="198" spans="1:7" x14ac:dyDescent="0.3">
      <c r="A198" s="42">
        <v>45149</v>
      </c>
      <c r="B198" s="22" t="s">
        <v>668</v>
      </c>
      <c r="C198" s="100" t="s">
        <v>909</v>
      </c>
      <c r="D198" s="18" t="s">
        <v>448</v>
      </c>
      <c r="E198" s="30" t="s">
        <v>1239</v>
      </c>
      <c r="F198" s="23"/>
      <c r="G198" s="60">
        <v>8310.14</v>
      </c>
    </row>
    <row r="199" spans="1:7" x14ac:dyDescent="0.3">
      <c r="A199" s="43">
        <v>45149</v>
      </c>
      <c r="B199" s="21" t="s">
        <v>110</v>
      </c>
      <c r="C199" s="36">
        <v>439863</v>
      </c>
      <c r="D199" s="17" t="s">
        <v>83</v>
      </c>
      <c r="E199" s="24" t="s">
        <v>216</v>
      </c>
      <c r="F199" s="26"/>
      <c r="G199" s="45">
        <v>37.119999999999997</v>
      </c>
    </row>
    <row r="200" spans="1:7" x14ac:dyDescent="0.3">
      <c r="A200" s="41">
        <v>45149</v>
      </c>
      <c r="B200" s="21" t="s">
        <v>141</v>
      </c>
      <c r="C200" s="36">
        <v>24</v>
      </c>
      <c r="D200" s="17" t="s">
        <v>63</v>
      </c>
      <c r="E200" s="30" t="s">
        <v>1240</v>
      </c>
      <c r="F200" s="23"/>
      <c r="G200" s="45">
        <v>6232</v>
      </c>
    </row>
    <row r="201" spans="1:7" x14ac:dyDescent="0.3">
      <c r="A201" s="42">
        <v>45149</v>
      </c>
      <c r="B201" s="22" t="s">
        <v>144</v>
      </c>
      <c r="C201" s="17">
        <v>6790</v>
      </c>
      <c r="D201" s="18" t="s">
        <v>66</v>
      </c>
      <c r="E201" s="24" t="s">
        <v>259</v>
      </c>
      <c r="F201" s="26"/>
      <c r="G201" s="45">
        <v>5000</v>
      </c>
    </row>
    <row r="202" spans="1:7" x14ac:dyDescent="0.3">
      <c r="A202" s="42">
        <v>45149</v>
      </c>
      <c r="B202" s="22" t="s">
        <v>174</v>
      </c>
      <c r="C202" s="36">
        <v>1600</v>
      </c>
      <c r="D202" s="17" t="s">
        <v>91</v>
      </c>
      <c r="E202" s="24" t="s">
        <v>964</v>
      </c>
      <c r="F202" s="26"/>
      <c r="G202" s="45">
        <v>140.63999999999999</v>
      </c>
    </row>
    <row r="203" spans="1:7" x14ac:dyDescent="0.3">
      <c r="A203" s="40">
        <v>45149</v>
      </c>
      <c r="B203" s="21" t="s">
        <v>127</v>
      </c>
      <c r="C203" s="17" t="s">
        <v>382</v>
      </c>
      <c r="D203" s="18" t="s">
        <v>1121</v>
      </c>
      <c r="E203" s="30" t="s">
        <v>1241</v>
      </c>
      <c r="F203" s="23"/>
      <c r="G203" s="45">
        <v>32.75</v>
      </c>
    </row>
    <row r="204" spans="1:7" x14ac:dyDescent="0.3">
      <c r="A204" s="40">
        <v>45149</v>
      </c>
      <c r="B204" s="21" t="s">
        <v>127</v>
      </c>
      <c r="C204" s="17" t="s">
        <v>382</v>
      </c>
      <c r="D204" s="18" t="s">
        <v>1121</v>
      </c>
      <c r="E204" s="30" t="s">
        <v>1242</v>
      </c>
      <c r="F204" s="23"/>
      <c r="G204" s="45">
        <v>4020.11</v>
      </c>
    </row>
    <row r="205" spans="1:7" x14ac:dyDescent="0.3">
      <c r="A205" s="42">
        <v>45149</v>
      </c>
      <c r="B205" s="21" t="s">
        <v>127</v>
      </c>
      <c r="C205" s="17" t="s">
        <v>382</v>
      </c>
      <c r="D205" s="18" t="s">
        <v>76</v>
      </c>
      <c r="E205" s="24" t="s">
        <v>1243</v>
      </c>
      <c r="F205" s="26"/>
      <c r="G205" s="45">
        <v>107.62</v>
      </c>
    </row>
    <row r="206" spans="1:7" x14ac:dyDescent="0.3">
      <c r="A206" s="42">
        <v>45149</v>
      </c>
      <c r="B206" s="21" t="s">
        <v>127</v>
      </c>
      <c r="C206" s="17" t="s">
        <v>382</v>
      </c>
      <c r="D206" s="18" t="s">
        <v>76</v>
      </c>
      <c r="E206" s="24" t="s">
        <v>1244</v>
      </c>
      <c r="F206" s="26"/>
      <c r="G206" s="45">
        <v>78.69</v>
      </c>
    </row>
    <row r="207" spans="1:7" x14ac:dyDescent="0.3">
      <c r="A207" s="42">
        <v>45149</v>
      </c>
      <c r="B207" s="21" t="s">
        <v>127</v>
      </c>
      <c r="C207" s="17" t="s">
        <v>382</v>
      </c>
      <c r="D207" s="18" t="s">
        <v>76</v>
      </c>
      <c r="E207" s="24" t="s">
        <v>1245</v>
      </c>
      <c r="F207" s="26"/>
      <c r="G207" s="45">
        <v>57.17</v>
      </c>
    </row>
    <row r="208" spans="1:7" x14ac:dyDescent="0.3">
      <c r="A208" s="42">
        <v>45149</v>
      </c>
      <c r="B208" s="21" t="s">
        <v>127</v>
      </c>
      <c r="C208" s="17" t="s">
        <v>382</v>
      </c>
      <c r="D208" s="18" t="s">
        <v>76</v>
      </c>
      <c r="E208" s="24" t="s">
        <v>1246</v>
      </c>
      <c r="F208" s="26"/>
      <c r="G208" s="45">
        <v>88.21</v>
      </c>
    </row>
    <row r="209" spans="1:7" x14ac:dyDescent="0.3">
      <c r="A209" s="41">
        <v>45149</v>
      </c>
      <c r="B209" s="21" t="s">
        <v>125</v>
      </c>
      <c r="C209" s="36">
        <v>303</v>
      </c>
      <c r="D209" s="17" t="s">
        <v>77</v>
      </c>
      <c r="E209" s="30" t="s">
        <v>290</v>
      </c>
      <c r="F209" s="23"/>
      <c r="G209" s="45">
        <v>210897.5</v>
      </c>
    </row>
    <row r="210" spans="1:7" x14ac:dyDescent="0.3">
      <c r="A210" s="40">
        <v>45149</v>
      </c>
      <c r="B210" s="21" t="s">
        <v>152</v>
      </c>
      <c r="C210" s="36" t="s">
        <v>384</v>
      </c>
      <c r="D210" s="17" t="s">
        <v>63</v>
      </c>
      <c r="E210" s="30" t="s">
        <v>265</v>
      </c>
      <c r="F210" s="23"/>
      <c r="G210" s="45">
        <v>2400</v>
      </c>
    </row>
    <row r="211" spans="1:7" x14ac:dyDescent="0.3">
      <c r="A211" s="41">
        <v>45149</v>
      </c>
      <c r="B211" s="21" t="s">
        <v>129</v>
      </c>
      <c r="C211" s="36">
        <v>1198</v>
      </c>
      <c r="D211" s="17" t="s">
        <v>686</v>
      </c>
      <c r="E211" s="30" t="s">
        <v>1247</v>
      </c>
      <c r="F211" s="23"/>
      <c r="G211" s="45">
        <v>59000</v>
      </c>
    </row>
    <row r="212" spans="1:7" x14ac:dyDescent="0.3">
      <c r="A212" s="41">
        <v>45149</v>
      </c>
      <c r="B212" s="21" t="s">
        <v>106</v>
      </c>
      <c r="C212" s="36">
        <v>799</v>
      </c>
      <c r="D212" s="17" t="s">
        <v>433</v>
      </c>
      <c r="E212" s="30" t="s">
        <v>1248</v>
      </c>
      <c r="F212" s="23"/>
      <c r="G212" s="45">
        <v>48384.76</v>
      </c>
    </row>
    <row r="213" spans="1:7" x14ac:dyDescent="0.3">
      <c r="A213" s="41">
        <v>45149</v>
      </c>
      <c r="B213" s="22" t="s">
        <v>135</v>
      </c>
      <c r="C213" s="17">
        <v>3431</v>
      </c>
      <c r="D213" s="17" t="s">
        <v>82</v>
      </c>
      <c r="E213" s="24" t="s">
        <v>252</v>
      </c>
      <c r="F213" s="26"/>
      <c r="G213" s="45">
        <v>3850</v>
      </c>
    </row>
    <row r="214" spans="1:7" x14ac:dyDescent="0.3">
      <c r="A214" s="41">
        <v>45149</v>
      </c>
      <c r="B214" s="21" t="s">
        <v>983</v>
      </c>
      <c r="C214" s="36">
        <v>1568</v>
      </c>
      <c r="D214" s="17" t="s">
        <v>78</v>
      </c>
      <c r="E214" s="30" t="s">
        <v>1249</v>
      </c>
      <c r="F214" s="23"/>
      <c r="G214" s="45">
        <v>2500</v>
      </c>
    </row>
    <row r="215" spans="1:7" x14ac:dyDescent="0.3">
      <c r="A215" s="42">
        <v>45149</v>
      </c>
      <c r="B215" s="26" t="s">
        <v>1250</v>
      </c>
      <c r="C215" s="17" t="s">
        <v>381</v>
      </c>
      <c r="D215" s="18" t="s">
        <v>76</v>
      </c>
      <c r="E215" s="30" t="s">
        <v>235</v>
      </c>
      <c r="F215" s="26"/>
      <c r="G215" s="45">
        <v>5110.1899999999996</v>
      </c>
    </row>
    <row r="216" spans="1:7" x14ac:dyDescent="0.3">
      <c r="A216" s="42">
        <v>45149</v>
      </c>
      <c r="B216" s="26" t="s">
        <v>1251</v>
      </c>
      <c r="C216" s="17" t="s">
        <v>381</v>
      </c>
      <c r="D216" s="18" t="s">
        <v>76</v>
      </c>
      <c r="E216" s="30" t="s">
        <v>235</v>
      </c>
      <c r="F216" s="26"/>
      <c r="G216" s="45">
        <v>604.32000000000005</v>
      </c>
    </row>
    <row r="217" spans="1:7" x14ac:dyDescent="0.3">
      <c r="A217" s="42">
        <v>45149</v>
      </c>
      <c r="B217" s="26" t="s">
        <v>1252</v>
      </c>
      <c r="C217" s="17" t="s">
        <v>381</v>
      </c>
      <c r="D217" s="18" t="s">
        <v>76</v>
      </c>
      <c r="E217" s="30" t="s">
        <v>235</v>
      </c>
      <c r="F217" s="26"/>
      <c r="G217" s="45">
        <v>21185.149999999998</v>
      </c>
    </row>
    <row r="218" spans="1:7" x14ac:dyDescent="0.3">
      <c r="A218" s="40">
        <v>45149</v>
      </c>
      <c r="B218" s="21" t="s">
        <v>149</v>
      </c>
      <c r="C218" s="36">
        <v>67</v>
      </c>
      <c r="D218" s="17" t="s">
        <v>63</v>
      </c>
      <c r="E218" s="33" t="s">
        <v>262</v>
      </c>
      <c r="F218" s="21"/>
      <c r="G218" s="45">
        <v>2500</v>
      </c>
    </row>
    <row r="219" spans="1:7" x14ac:dyDescent="0.3">
      <c r="A219" s="41">
        <v>45149</v>
      </c>
      <c r="B219" s="21" t="s">
        <v>196</v>
      </c>
      <c r="C219" s="35" t="s">
        <v>1253</v>
      </c>
      <c r="D219" s="17" t="s">
        <v>66</v>
      </c>
      <c r="E219" s="24" t="s">
        <v>226</v>
      </c>
      <c r="F219" s="26"/>
      <c r="G219" s="45">
        <v>7249.5</v>
      </c>
    </row>
    <row r="220" spans="1:7" x14ac:dyDescent="0.3">
      <c r="A220" s="42">
        <v>45149</v>
      </c>
      <c r="B220" s="22" t="s">
        <v>107</v>
      </c>
      <c r="C220" s="36">
        <v>5286</v>
      </c>
      <c r="D220" s="17" t="s">
        <v>82</v>
      </c>
      <c r="E220" s="24" t="s">
        <v>252</v>
      </c>
      <c r="F220" s="26"/>
      <c r="G220" s="45">
        <v>3150</v>
      </c>
    </row>
    <row r="221" spans="1:7" x14ac:dyDescent="0.3">
      <c r="A221" s="41">
        <v>45149</v>
      </c>
      <c r="B221" s="21" t="s">
        <v>196</v>
      </c>
      <c r="C221" s="35" t="s">
        <v>1254</v>
      </c>
      <c r="D221" s="17" t="s">
        <v>66</v>
      </c>
      <c r="E221" s="24" t="s">
        <v>226</v>
      </c>
      <c r="F221" s="26"/>
      <c r="G221" s="45">
        <v>17553.3</v>
      </c>
    </row>
    <row r="222" spans="1:7" x14ac:dyDescent="0.3">
      <c r="A222" s="41">
        <v>45149</v>
      </c>
      <c r="B222" s="21" t="s">
        <v>196</v>
      </c>
      <c r="C222" s="35" t="s">
        <v>1255</v>
      </c>
      <c r="D222" s="17" t="s">
        <v>66</v>
      </c>
      <c r="E222" s="24" t="s">
        <v>226</v>
      </c>
      <c r="F222" s="26"/>
      <c r="G222" s="45">
        <v>4274.21</v>
      </c>
    </row>
    <row r="223" spans="1:7" x14ac:dyDescent="0.3">
      <c r="A223" s="41">
        <v>45149</v>
      </c>
      <c r="B223" s="21" t="s">
        <v>196</v>
      </c>
      <c r="C223" s="35" t="s">
        <v>1256</v>
      </c>
      <c r="D223" s="17" t="s">
        <v>66</v>
      </c>
      <c r="E223" s="24" t="s">
        <v>226</v>
      </c>
      <c r="F223" s="26"/>
      <c r="G223" s="45">
        <v>40872.800000000003</v>
      </c>
    </row>
    <row r="224" spans="1:7" x14ac:dyDescent="0.3">
      <c r="A224" s="42">
        <v>45149</v>
      </c>
      <c r="B224" s="22" t="s">
        <v>107</v>
      </c>
      <c r="C224" s="36">
        <v>5287</v>
      </c>
      <c r="D224" s="17" t="s">
        <v>66</v>
      </c>
      <c r="E224" s="24" t="s">
        <v>226</v>
      </c>
      <c r="F224" s="26"/>
      <c r="G224" s="45">
        <v>528</v>
      </c>
    </row>
    <row r="225" spans="1:7" x14ac:dyDescent="0.3">
      <c r="A225" s="41">
        <v>45149</v>
      </c>
      <c r="B225" s="21" t="s">
        <v>196</v>
      </c>
      <c r="C225" s="35" t="s">
        <v>1257</v>
      </c>
      <c r="D225" s="17" t="s">
        <v>66</v>
      </c>
      <c r="E225" s="24" t="s">
        <v>226</v>
      </c>
      <c r="F225" s="26"/>
      <c r="G225" s="45">
        <v>2120.3000000000002</v>
      </c>
    </row>
    <row r="226" spans="1:7" x14ac:dyDescent="0.3">
      <c r="A226" s="41">
        <v>45149</v>
      </c>
      <c r="B226" s="21" t="s">
        <v>196</v>
      </c>
      <c r="C226" s="35" t="s">
        <v>1258</v>
      </c>
      <c r="D226" s="17" t="s">
        <v>82</v>
      </c>
      <c r="E226" s="24" t="s">
        <v>252</v>
      </c>
      <c r="F226" s="26"/>
      <c r="G226" s="45">
        <v>325.35000000000002</v>
      </c>
    </row>
    <row r="227" spans="1:7" x14ac:dyDescent="0.3">
      <c r="A227" s="41">
        <v>45149</v>
      </c>
      <c r="B227" s="21" t="s">
        <v>196</v>
      </c>
      <c r="C227" s="35" t="s">
        <v>1259</v>
      </c>
      <c r="D227" s="17" t="s">
        <v>66</v>
      </c>
      <c r="E227" s="24" t="s">
        <v>226</v>
      </c>
      <c r="F227" s="26"/>
      <c r="G227" s="45">
        <v>3360</v>
      </c>
    </row>
    <row r="228" spans="1:7" x14ac:dyDescent="0.3">
      <c r="A228" s="41">
        <v>45149</v>
      </c>
      <c r="B228" s="21" t="s">
        <v>196</v>
      </c>
      <c r="C228" s="35" t="s">
        <v>1260</v>
      </c>
      <c r="D228" s="17" t="s">
        <v>66</v>
      </c>
      <c r="E228" s="24" t="s">
        <v>226</v>
      </c>
      <c r="F228" s="26"/>
      <c r="G228" s="45">
        <v>1804.8</v>
      </c>
    </row>
    <row r="229" spans="1:7" x14ac:dyDescent="0.3">
      <c r="A229" s="41">
        <v>45149</v>
      </c>
      <c r="B229" s="21" t="s">
        <v>196</v>
      </c>
      <c r="C229" s="35" t="s">
        <v>1261</v>
      </c>
      <c r="D229" s="17" t="s">
        <v>66</v>
      </c>
      <c r="E229" s="24" t="s">
        <v>226</v>
      </c>
      <c r="F229" s="26"/>
      <c r="G229" s="45">
        <v>145.53</v>
      </c>
    </row>
    <row r="230" spans="1:7" x14ac:dyDescent="0.3">
      <c r="A230" s="41">
        <v>45149</v>
      </c>
      <c r="B230" s="21" t="s">
        <v>143</v>
      </c>
      <c r="C230" s="36">
        <v>1872</v>
      </c>
      <c r="D230" s="17" t="s">
        <v>78</v>
      </c>
      <c r="E230" s="30" t="s">
        <v>1262</v>
      </c>
      <c r="F230" s="23"/>
      <c r="G230" s="45">
        <v>1437.33</v>
      </c>
    </row>
    <row r="231" spans="1:7" x14ac:dyDescent="0.3">
      <c r="A231" s="43">
        <v>45149</v>
      </c>
      <c r="B231" s="21" t="s">
        <v>426</v>
      </c>
      <c r="C231" s="35" t="s">
        <v>1263</v>
      </c>
      <c r="D231" s="17" t="s">
        <v>66</v>
      </c>
      <c r="E231" s="24" t="s">
        <v>365</v>
      </c>
      <c r="F231" s="26"/>
      <c r="G231" s="45">
        <v>1479.42</v>
      </c>
    </row>
    <row r="232" spans="1:7" x14ac:dyDescent="0.3">
      <c r="A232" s="41">
        <v>45149</v>
      </c>
      <c r="B232" s="21" t="s">
        <v>196</v>
      </c>
      <c r="C232" s="35" t="s">
        <v>1264</v>
      </c>
      <c r="D232" s="17" t="s">
        <v>66</v>
      </c>
      <c r="E232" s="24" t="s">
        <v>226</v>
      </c>
      <c r="F232" s="26"/>
      <c r="G232" s="45">
        <v>1700</v>
      </c>
    </row>
    <row r="233" spans="1:7" x14ac:dyDescent="0.3">
      <c r="A233" s="43">
        <v>45149</v>
      </c>
      <c r="B233" s="26" t="s">
        <v>195</v>
      </c>
      <c r="C233" s="17">
        <v>563</v>
      </c>
      <c r="D233" s="18" t="s">
        <v>66</v>
      </c>
      <c r="E233" s="24" t="s">
        <v>226</v>
      </c>
      <c r="F233" s="26"/>
      <c r="G233" s="45">
        <v>2758.2</v>
      </c>
    </row>
    <row r="234" spans="1:7" x14ac:dyDescent="0.3">
      <c r="A234" s="43">
        <v>45149</v>
      </c>
      <c r="B234" s="26" t="s">
        <v>195</v>
      </c>
      <c r="C234" s="17">
        <v>580</v>
      </c>
      <c r="D234" s="18" t="s">
        <v>66</v>
      </c>
      <c r="E234" s="24" t="s">
        <v>226</v>
      </c>
      <c r="F234" s="26"/>
      <c r="G234" s="45">
        <v>17192.8</v>
      </c>
    </row>
    <row r="235" spans="1:7" x14ac:dyDescent="0.3">
      <c r="A235" s="43">
        <v>45149</v>
      </c>
      <c r="B235" s="26" t="s">
        <v>195</v>
      </c>
      <c r="C235" s="17">
        <v>585</v>
      </c>
      <c r="D235" s="18" t="s">
        <v>68</v>
      </c>
      <c r="E235" s="24" t="s">
        <v>251</v>
      </c>
      <c r="F235" s="26"/>
      <c r="G235" s="45">
        <v>8656</v>
      </c>
    </row>
    <row r="236" spans="1:7" x14ac:dyDescent="0.3">
      <c r="A236" s="43">
        <v>45149</v>
      </c>
      <c r="B236" s="22" t="s">
        <v>877</v>
      </c>
      <c r="C236" s="17">
        <v>3922</v>
      </c>
      <c r="D236" s="65" t="s">
        <v>82</v>
      </c>
      <c r="E236" s="24" t="s">
        <v>521</v>
      </c>
      <c r="F236" s="26"/>
      <c r="G236" s="45">
        <v>7465.1</v>
      </c>
    </row>
    <row r="237" spans="1:7" x14ac:dyDescent="0.3">
      <c r="A237" s="43">
        <v>45149</v>
      </c>
      <c r="B237" s="22" t="s">
        <v>877</v>
      </c>
      <c r="C237" s="17">
        <v>3943</v>
      </c>
      <c r="D237" s="65" t="s">
        <v>82</v>
      </c>
      <c r="E237" s="24" t="s">
        <v>521</v>
      </c>
      <c r="F237" s="26"/>
      <c r="G237" s="45">
        <v>7718.63</v>
      </c>
    </row>
    <row r="238" spans="1:7" x14ac:dyDescent="0.3">
      <c r="A238" s="43">
        <v>45149</v>
      </c>
      <c r="B238" s="26" t="s">
        <v>195</v>
      </c>
      <c r="C238" s="17">
        <v>584</v>
      </c>
      <c r="D238" s="18" t="s">
        <v>66</v>
      </c>
      <c r="E238" s="24" t="s">
        <v>226</v>
      </c>
      <c r="F238" s="26"/>
      <c r="G238" s="45">
        <v>2337.4</v>
      </c>
    </row>
    <row r="239" spans="1:7" x14ac:dyDescent="0.3">
      <c r="A239" s="43">
        <v>45149</v>
      </c>
      <c r="B239" s="26" t="s">
        <v>195</v>
      </c>
      <c r="C239" s="17">
        <v>587</v>
      </c>
      <c r="D239" s="18" t="s">
        <v>68</v>
      </c>
      <c r="E239" s="24" t="s">
        <v>251</v>
      </c>
      <c r="F239" s="26"/>
      <c r="G239" s="45">
        <v>890</v>
      </c>
    </row>
    <row r="240" spans="1:7" x14ac:dyDescent="0.3">
      <c r="A240" s="41">
        <v>45149</v>
      </c>
      <c r="B240" s="21" t="s">
        <v>962</v>
      </c>
      <c r="C240" s="36">
        <v>9</v>
      </c>
      <c r="D240" s="17" t="s">
        <v>74</v>
      </c>
      <c r="E240" s="30" t="s">
        <v>1265</v>
      </c>
      <c r="F240" s="23"/>
      <c r="G240" s="45">
        <v>15000</v>
      </c>
    </row>
    <row r="241" spans="1:7" x14ac:dyDescent="0.3">
      <c r="A241" s="43">
        <v>45149</v>
      </c>
      <c r="B241" s="22" t="s">
        <v>1266</v>
      </c>
      <c r="C241" s="35" t="s">
        <v>1267</v>
      </c>
      <c r="D241" s="17" t="s">
        <v>66</v>
      </c>
      <c r="E241" s="24" t="s">
        <v>226</v>
      </c>
      <c r="F241" s="26"/>
      <c r="G241" s="45">
        <v>536.25</v>
      </c>
    </row>
    <row r="242" spans="1:7" x14ac:dyDescent="0.3">
      <c r="A242" s="41">
        <v>45149</v>
      </c>
      <c r="B242" s="21" t="s">
        <v>164</v>
      </c>
      <c r="C242" s="36">
        <v>41</v>
      </c>
      <c r="D242" s="17" t="s">
        <v>86</v>
      </c>
      <c r="E242" s="30" t="s">
        <v>1268</v>
      </c>
      <c r="F242" s="23"/>
      <c r="G242" s="45">
        <v>11354.07</v>
      </c>
    </row>
    <row r="243" spans="1:7" x14ac:dyDescent="0.3">
      <c r="A243" s="42">
        <v>45149</v>
      </c>
      <c r="B243" s="22" t="s">
        <v>103</v>
      </c>
      <c r="C243" s="18" t="s">
        <v>377</v>
      </c>
      <c r="D243" s="18" t="s">
        <v>65</v>
      </c>
      <c r="E243" s="24" t="s">
        <v>208</v>
      </c>
      <c r="F243" s="26"/>
      <c r="G243" s="51">
        <v>62.099999999999994</v>
      </c>
    </row>
    <row r="244" spans="1:7" x14ac:dyDescent="0.3">
      <c r="A244" s="40">
        <v>45152</v>
      </c>
      <c r="B244" s="21" t="s">
        <v>103</v>
      </c>
      <c r="C244" s="40" t="s">
        <v>377</v>
      </c>
      <c r="D244" s="17" t="s">
        <v>62</v>
      </c>
      <c r="E244" s="30" t="s">
        <v>204</v>
      </c>
      <c r="F244" s="44">
        <v>86737.17</v>
      </c>
      <c r="G244" s="44"/>
    </row>
    <row r="245" spans="1:7" x14ac:dyDescent="0.3">
      <c r="A245" s="43">
        <v>45152</v>
      </c>
      <c r="B245" s="26" t="s">
        <v>147</v>
      </c>
      <c r="C245" s="17">
        <v>254422</v>
      </c>
      <c r="D245" s="18" t="s">
        <v>66</v>
      </c>
      <c r="E245" s="24" t="s">
        <v>259</v>
      </c>
      <c r="F245" s="26"/>
      <c r="G245" s="45">
        <v>7285.5</v>
      </c>
    </row>
    <row r="246" spans="1:7" x14ac:dyDescent="0.3">
      <c r="A246" s="43">
        <v>45152</v>
      </c>
      <c r="B246" s="21" t="s">
        <v>110</v>
      </c>
      <c r="C246" s="36">
        <v>440162</v>
      </c>
      <c r="D246" s="17" t="s">
        <v>83</v>
      </c>
      <c r="E246" s="24" t="s">
        <v>216</v>
      </c>
      <c r="F246" s="26"/>
      <c r="G246" s="45">
        <v>3045.37</v>
      </c>
    </row>
    <row r="247" spans="1:7" x14ac:dyDescent="0.3">
      <c r="A247" s="40">
        <v>45152</v>
      </c>
      <c r="B247" s="21" t="s">
        <v>187</v>
      </c>
      <c r="C247" s="36">
        <v>978</v>
      </c>
      <c r="D247" s="17" t="s">
        <v>99</v>
      </c>
      <c r="E247" s="30" t="s">
        <v>1269</v>
      </c>
      <c r="F247" s="23"/>
      <c r="G247" s="45">
        <v>14400</v>
      </c>
    </row>
    <row r="248" spans="1:7" x14ac:dyDescent="0.3">
      <c r="A248" s="40">
        <v>45152</v>
      </c>
      <c r="B248" s="21" t="s">
        <v>171</v>
      </c>
      <c r="C248" s="36">
        <v>45029633</v>
      </c>
      <c r="D248" s="19" t="s">
        <v>63</v>
      </c>
      <c r="E248" s="30" t="s">
        <v>1270</v>
      </c>
      <c r="F248" s="23"/>
      <c r="G248" s="45">
        <v>1580.85</v>
      </c>
    </row>
    <row r="249" spans="1:7" x14ac:dyDescent="0.3">
      <c r="A249" s="41">
        <v>45152</v>
      </c>
      <c r="B249" s="21" t="s">
        <v>1131</v>
      </c>
      <c r="C249" s="36">
        <v>17726</v>
      </c>
      <c r="D249" s="17" t="s">
        <v>82</v>
      </c>
      <c r="E249" s="30" t="s">
        <v>252</v>
      </c>
      <c r="F249" s="23"/>
      <c r="G249" s="45">
        <v>4990.3999999999996</v>
      </c>
    </row>
    <row r="250" spans="1:7" x14ac:dyDescent="0.3">
      <c r="A250" s="41">
        <v>45152</v>
      </c>
      <c r="B250" s="21" t="s">
        <v>1131</v>
      </c>
      <c r="C250" s="36">
        <v>17732</v>
      </c>
      <c r="D250" s="17" t="s">
        <v>82</v>
      </c>
      <c r="E250" s="30" t="s">
        <v>252</v>
      </c>
      <c r="F250" s="23"/>
      <c r="G250" s="45">
        <v>3103.68</v>
      </c>
    </row>
    <row r="251" spans="1:7" x14ac:dyDescent="0.3">
      <c r="A251" s="42">
        <v>45152</v>
      </c>
      <c r="B251" s="22" t="s">
        <v>137</v>
      </c>
      <c r="C251" s="18">
        <v>136</v>
      </c>
      <c r="D251" s="18" t="s">
        <v>91</v>
      </c>
      <c r="E251" s="24" t="s">
        <v>354</v>
      </c>
      <c r="F251" s="26"/>
      <c r="G251" s="45">
        <v>2250</v>
      </c>
    </row>
    <row r="252" spans="1:7" x14ac:dyDescent="0.3">
      <c r="A252" s="41">
        <v>45152</v>
      </c>
      <c r="B252" s="21" t="s">
        <v>150</v>
      </c>
      <c r="C252" s="36">
        <v>816</v>
      </c>
      <c r="D252" s="17" t="s">
        <v>84</v>
      </c>
      <c r="E252" s="30" t="s">
        <v>1271</v>
      </c>
      <c r="F252" s="23"/>
      <c r="G252" s="45">
        <v>39225.79</v>
      </c>
    </row>
    <row r="253" spans="1:7" x14ac:dyDescent="0.3">
      <c r="A253" s="42">
        <v>45152</v>
      </c>
      <c r="B253" s="22" t="s">
        <v>103</v>
      </c>
      <c r="C253" s="18" t="s">
        <v>377</v>
      </c>
      <c r="D253" s="18" t="s">
        <v>65</v>
      </c>
      <c r="E253" s="24" t="s">
        <v>208</v>
      </c>
      <c r="F253" s="26"/>
      <c r="G253" s="51">
        <v>4.5999999999999996</v>
      </c>
    </row>
    <row r="254" spans="1:7" x14ac:dyDescent="0.3">
      <c r="A254" s="42">
        <v>45152</v>
      </c>
      <c r="B254" s="22" t="s">
        <v>1272</v>
      </c>
      <c r="C254" s="35" t="s">
        <v>1273</v>
      </c>
      <c r="D254" s="17" t="s">
        <v>66</v>
      </c>
      <c r="E254" s="24" t="s">
        <v>1274</v>
      </c>
      <c r="F254" s="26"/>
      <c r="G254" s="45">
        <v>5619.51</v>
      </c>
    </row>
    <row r="255" spans="1:7" x14ac:dyDescent="0.3">
      <c r="A255" s="42">
        <v>45152</v>
      </c>
      <c r="B255" s="22" t="s">
        <v>1272</v>
      </c>
      <c r="C255" s="35" t="s">
        <v>1275</v>
      </c>
      <c r="D255" s="17" t="s">
        <v>66</v>
      </c>
      <c r="E255" s="24" t="s">
        <v>1274</v>
      </c>
      <c r="F255" s="26"/>
      <c r="G255" s="45">
        <v>684</v>
      </c>
    </row>
    <row r="256" spans="1:7" x14ac:dyDescent="0.3">
      <c r="A256" s="42">
        <v>45152</v>
      </c>
      <c r="B256" s="22" t="s">
        <v>1272</v>
      </c>
      <c r="C256" s="35" t="s">
        <v>1276</v>
      </c>
      <c r="D256" s="17" t="s">
        <v>91</v>
      </c>
      <c r="E256" s="24" t="s">
        <v>1277</v>
      </c>
      <c r="F256" s="26"/>
      <c r="G256" s="45">
        <v>4547.47</v>
      </c>
    </row>
    <row r="257" spans="1:7" x14ac:dyDescent="0.3">
      <c r="A257" s="40">
        <v>45153</v>
      </c>
      <c r="B257" s="21" t="s">
        <v>103</v>
      </c>
      <c r="C257" s="40" t="s">
        <v>377</v>
      </c>
      <c r="D257" s="17" t="s">
        <v>62</v>
      </c>
      <c r="E257" s="30" t="s">
        <v>204</v>
      </c>
      <c r="F257" s="44">
        <v>35869.82</v>
      </c>
      <c r="G257" s="44"/>
    </row>
    <row r="258" spans="1:7" x14ac:dyDescent="0.3">
      <c r="A258" s="40">
        <v>45153</v>
      </c>
      <c r="B258" s="21" t="s">
        <v>103</v>
      </c>
      <c r="C258" s="40" t="s">
        <v>377</v>
      </c>
      <c r="D258" s="17" t="s">
        <v>629</v>
      </c>
      <c r="E258" s="30" t="s">
        <v>219</v>
      </c>
      <c r="F258" s="44">
        <v>1755.21</v>
      </c>
      <c r="G258" s="44"/>
    </row>
    <row r="259" spans="1:7" x14ac:dyDescent="0.3">
      <c r="A259" s="41">
        <v>45153</v>
      </c>
      <c r="B259" s="22" t="s">
        <v>1127</v>
      </c>
      <c r="C259" s="36">
        <v>180</v>
      </c>
      <c r="D259" s="18" t="s">
        <v>66</v>
      </c>
      <c r="E259" s="24" t="s">
        <v>226</v>
      </c>
      <c r="F259" s="26"/>
      <c r="G259" s="51">
        <v>3600</v>
      </c>
    </row>
    <row r="260" spans="1:7" x14ac:dyDescent="0.3">
      <c r="A260" s="40">
        <v>45153</v>
      </c>
      <c r="B260" s="21" t="s">
        <v>999</v>
      </c>
      <c r="C260" s="36">
        <v>2275</v>
      </c>
      <c r="D260" s="17" t="s">
        <v>78</v>
      </c>
      <c r="E260" s="30" t="s">
        <v>1278</v>
      </c>
      <c r="F260" s="23"/>
      <c r="G260" s="51">
        <v>968.75</v>
      </c>
    </row>
    <row r="261" spans="1:7" x14ac:dyDescent="0.3">
      <c r="A261" s="41">
        <v>45153</v>
      </c>
      <c r="B261" s="21" t="s">
        <v>170</v>
      </c>
      <c r="C261" s="36">
        <v>5806863</v>
      </c>
      <c r="D261" s="17" t="s">
        <v>89</v>
      </c>
      <c r="E261" s="30" t="s">
        <v>1279</v>
      </c>
      <c r="F261" s="23"/>
      <c r="G261" s="51">
        <v>6877.3</v>
      </c>
    </row>
    <row r="262" spans="1:7" x14ac:dyDescent="0.3">
      <c r="A262" s="41">
        <v>45153</v>
      </c>
      <c r="B262" s="21" t="s">
        <v>169</v>
      </c>
      <c r="C262" s="36">
        <v>53222857</v>
      </c>
      <c r="D262" s="17" t="s">
        <v>88</v>
      </c>
      <c r="E262" s="30" t="s">
        <v>1280</v>
      </c>
      <c r="F262" s="23"/>
      <c r="G262" s="51">
        <v>1500</v>
      </c>
    </row>
    <row r="263" spans="1:7" x14ac:dyDescent="0.3">
      <c r="A263" s="41">
        <v>45153</v>
      </c>
      <c r="B263" s="21" t="s">
        <v>168</v>
      </c>
      <c r="C263" s="36">
        <v>4323</v>
      </c>
      <c r="D263" s="17" t="s">
        <v>78</v>
      </c>
      <c r="E263" s="30" t="s">
        <v>1281</v>
      </c>
      <c r="F263" s="23"/>
      <c r="G263" s="51">
        <v>1800</v>
      </c>
    </row>
    <row r="264" spans="1:7" x14ac:dyDescent="0.3">
      <c r="A264" s="41">
        <v>45153</v>
      </c>
      <c r="B264" s="21" t="s">
        <v>167</v>
      </c>
      <c r="C264" s="36">
        <v>13894</v>
      </c>
      <c r="D264" s="17" t="s">
        <v>69</v>
      </c>
      <c r="E264" s="30" t="s">
        <v>1282</v>
      </c>
      <c r="F264" s="23"/>
      <c r="G264" s="51">
        <v>12740.43</v>
      </c>
    </row>
    <row r="265" spans="1:7" x14ac:dyDescent="0.3">
      <c r="A265" s="42">
        <v>45153</v>
      </c>
      <c r="B265" s="26" t="s">
        <v>1283</v>
      </c>
      <c r="C265" s="17" t="s">
        <v>381</v>
      </c>
      <c r="D265" s="18" t="s">
        <v>76</v>
      </c>
      <c r="E265" s="30" t="s">
        <v>235</v>
      </c>
      <c r="F265" s="26"/>
      <c r="G265" s="45">
        <v>2319.23</v>
      </c>
    </row>
    <row r="266" spans="1:7" x14ac:dyDescent="0.3">
      <c r="A266" s="42">
        <v>45153</v>
      </c>
      <c r="B266" s="21" t="s">
        <v>127</v>
      </c>
      <c r="C266" s="17" t="s">
        <v>382</v>
      </c>
      <c r="D266" s="18" t="s">
        <v>76</v>
      </c>
      <c r="E266" s="24" t="s">
        <v>1284</v>
      </c>
      <c r="F266" s="26"/>
      <c r="G266" s="45">
        <v>107.88</v>
      </c>
    </row>
    <row r="267" spans="1:7" x14ac:dyDescent="0.3">
      <c r="A267" s="43">
        <v>45153</v>
      </c>
      <c r="B267" s="21" t="s">
        <v>110</v>
      </c>
      <c r="C267" s="36">
        <v>442638</v>
      </c>
      <c r="D267" s="17" t="s">
        <v>83</v>
      </c>
      <c r="E267" s="24" t="s">
        <v>216</v>
      </c>
      <c r="F267" s="26"/>
      <c r="G267" s="45">
        <v>7709.14</v>
      </c>
    </row>
    <row r="268" spans="1:7" x14ac:dyDescent="0.3">
      <c r="A268" s="42">
        <v>45153</v>
      </c>
      <c r="B268" s="22" t="s">
        <v>103</v>
      </c>
      <c r="C268" s="18" t="s">
        <v>377</v>
      </c>
      <c r="D268" s="18" t="s">
        <v>65</v>
      </c>
      <c r="E268" s="24" t="s">
        <v>208</v>
      </c>
      <c r="F268" s="26"/>
      <c r="G268" s="51">
        <v>2.2999999999999998</v>
      </c>
    </row>
    <row r="269" spans="1:7" x14ac:dyDescent="0.3">
      <c r="A269" s="40">
        <v>45154</v>
      </c>
      <c r="B269" s="21" t="s">
        <v>103</v>
      </c>
      <c r="C269" s="40" t="s">
        <v>377</v>
      </c>
      <c r="D269" s="17" t="s">
        <v>62</v>
      </c>
      <c r="E269" s="30" t="s">
        <v>204</v>
      </c>
      <c r="F269" s="44">
        <v>60855.040000000001</v>
      </c>
      <c r="G269" s="44"/>
    </row>
    <row r="270" spans="1:7" x14ac:dyDescent="0.3">
      <c r="A270" s="42">
        <v>45154</v>
      </c>
      <c r="B270" s="22" t="s">
        <v>174</v>
      </c>
      <c r="C270" s="36">
        <v>1663</v>
      </c>
      <c r="D270" s="17" t="s">
        <v>66</v>
      </c>
      <c r="E270" s="24" t="s">
        <v>226</v>
      </c>
      <c r="F270" s="26"/>
      <c r="G270" s="45">
        <v>5925.3</v>
      </c>
    </row>
    <row r="271" spans="1:7" x14ac:dyDescent="0.3">
      <c r="A271" s="42">
        <v>45154</v>
      </c>
      <c r="B271" s="22" t="s">
        <v>139</v>
      </c>
      <c r="C271" s="18">
        <v>837247</v>
      </c>
      <c r="D271" s="18" t="s">
        <v>81</v>
      </c>
      <c r="E271" s="24" t="s">
        <v>250</v>
      </c>
      <c r="F271" s="26"/>
      <c r="G271" s="45">
        <v>1035.6300000000001</v>
      </c>
    </row>
    <row r="272" spans="1:7" x14ac:dyDescent="0.3">
      <c r="A272" s="42">
        <v>45154</v>
      </c>
      <c r="B272" s="22" t="s">
        <v>1285</v>
      </c>
      <c r="C272" s="35" t="s">
        <v>1286</v>
      </c>
      <c r="D272" s="17" t="s">
        <v>66</v>
      </c>
      <c r="E272" s="24" t="s">
        <v>226</v>
      </c>
      <c r="F272" s="26"/>
      <c r="G272" s="45">
        <v>9750</v>
      </c>
    </row>
    <row r="273" spans="1:7" x14ac:dyDescent="0.3">
      <c r="A273" s="42">
        <v>45154</v>
      </c>
      <c r="B273" s="22" t="s">
        <v>107</v>
      </c>
      <c r="C273" s="36">
        <v>5273</v>
      </c>
      <c r="D273" s="17" t="s">
        <v>66</v>
      </c>
      <c r="E273" s="24" t="s">
        <v>226</v>
      </c>
      <c r="F273" s="26"/>
      <c r="G273" s="45">
        <v>390</v>
      </c>
    </row>
    <row r="274" spans="1:7" x14ac:dyDescent="0.3">
      <c r="A274" s="42">
        <v>45154</v>
      </c>
      <c r="B274" s="22" t="s">
        <v>107</v>
      </c>
      <c r="C274" s="36">
        <v>5284</v>
      </c>
      <c r="D274" s="17" t="s">
        <v>66</v>
      </c>
      <c r="E274" s="24" t="s">
        <v>226</v>
      </c>
      <c r="F274" s="26"/>
      <c r="G274" s="45">
        <v>2480</v>
      </c>
    </row>
    <row r="275" spans="1:7" x14ac:dyDescent="0.3">
      <c r="A275" s="43">
        <v>45154</v>
      </c>
      <c r="B275" s="26" t="s">
        <v>195</v>
      </c>
      <c r="C275" s="17">
        <v>588</v>
      </c>
      <c r="D275" s="18" t="s">
        <v>68</v>
      </c>
      <c r="E275" s="24" t="s">
        <v>251</v>
      </c>
      <c r="F275" s="26"/>
      <c r="G275" s="45">
        <v>4410</v>
      </c>
    </row>
    <row r="276" spans="1:7" x14ac:dyDescent="0.3">
      <c r="A276" s="42">
        <v>45154</v>
      </c>
      <c r="B276" s="22" t="s">
        <v>107</v>
      </c>
      <c r="C276" s="36">
        <v>5257</v>
      </c>
      <c r="D276" s="17" t="s">
        <v>66</v>
      </c>
      <c r="E276" s="24" t="s">
        <v>226</v>
      </c>
      <c r="F276" s="26"/>
      <c r="G276" s="45">
        <v>179.04</v>
      </c>
    </row>
    <row r="277" spans="1:7" x14ac:dyDescent="0.3">
      <c r="A277" s="42">
        <v>45154</v>
      </c>
      <c r="B277" s="22" t="s">
        <v>103</v>
      </c>
      <c r="C277" s="18" t="s">
        <v>377</v>
      </c>
      <c r="D277" s="18" t="s">
        <v>65</v>
      </c>
      <c r="E277" s="24" t="s">
        <v>422</v>
      </c>
      <c r="F277" s="26"/>
      <c r="G277" s="51">
        <v>7.5</v>
      </c>
    </row>
    <row r="278" spans="1:7" x14ac:dyDescent="0.3">
      <c r="A278" s="40">
        <v>45154</v>
      </c>
      <c r="B278" s="21" t="s">
        <v>152</v>
      </c>
      <c r="C278" s="36" t="s">
        <v>384</v>
      </c>
      <c r="D278" s="17" t="s">
        <v>63</v>
      </c>
      <c r="E278" s="30" t="s">
        <v>265</v>
      </c>
      <c r="F278" s="23"/>
      <c r="G278" s="45">
        <v>5177.07</v>
      </c>
    </row>
    <row r="279" spans="1:7" x14ac:dyDescent="0.3">
      <c r="A279" s="41">
        <v>45154</v>
      </c>
      <c r="B279" s="22" t="s">
        <v>135</v>
      </c>
      <c r="C279" s="17">
        <v>3438</v>
      </c>
      <c r="D279" s="17" t="s">
        <v>66</v>
      </c>
      <c r="E279" s="24" t="s">
        <v>226</v>
      </c>
      <c r="F279" s="26"/>
      <c r="G279" s="45">
        <v>3492.2</v>
      </c>
    </row>
    <row r="280" spans="1:7" x14ac:dyDescent="0.3">
      <c r="A280" s="41">
        <v>45154</v>
      </c>
      <c r="B280" s="22" t="s">
        <v>135</v>
      </c>
      <c r="C280" s="17">
        <v>3439</v>
      </c>
      <c r="D280" s="17" t="s">
        <v>82</v>
      </c>
      <c r="E280" s="24" t="s">
        <v>252</v>
      </c>
      <c r="F280" s="26"/>
      <c r="G280" s="45">
        <v>11639.1</v>
      </c>
    </row>
    <row r="281" spans="1:7" x14ac:dyDescent="0.3">
      <c r="A281" s="41">
        <v>45154</v>
      </c>
      <c r="B281" s="21" t="s">
        <v>983</v>
      </c>
      <c r="C281" s="35" t="s">
        <v>1287</v>
      </c>
      <c r="D281" s="17" t="s">
        <v>78</v>
      </c>
      <c r="E281" s="30" t="s">
        <v>633</v>
      </c>
      <c r="F281" s="23"/>
      <c r="G281" s="45">
        <v>15560</v>
      </c>
    </row>
    <row r="282" spans="1:7" x14ac:dyDescent="0.3">
      <c r="A282" s="40">
        <v>45154</v>
      </c>
      <c r="B282" s="21" t="s">
        <v>133</v>
      </c>
      <c r="C282" s="36">
        <v>2</v>
      </c>
      <c r="D282" s="17" t="s">
        <v>63</v>
      </c>
      <c r="E282" s="30" t="s">
        <v>1288</v>
      </c>
      <c r="F282" s="23"/>
      <c r="G282" s="45">
        <v>800</v>
      </c>
    </row>
    <row r="283" spans="1:7" x14ac:dyDescent="0.3">
      <c r="A283" s="42">
        <v>45154</v>
      </c>
      <c r="B283" s="22" t="s">
        <v>103</v>
      </c>
      <c r="C283" s="18" t="s">
        <v>377</v>
      </c>
      <c r="D283" s="18" t="s">
        <v>65</v>
      </c>
      <c r="E283" s="24" t="s">
        <v>208</v>
      </c>
      <c r="F283" s="26"/>
      <c r="G283" s="51">
        <v>9.1999999999999993</v>
      </c>
    </row>
    <row r="284" spans="1:7" x14ac:dyDescent="0.3">
      <c r="A284" s="40">
        <v>45155</v>
      </c>
      <c r="B284" s="21" t="s">
        <v>103</v>
      </c>
      <c r="C284" s="40" t="s">
        <v>377</v>
      </c>
      <c r="D284" s="17" t="s">
        <v>62</v>
      </c>
      <c r="E284" s="30" t="s">
        <v>204</v>
      </c>
      <c r="F284" s="44">
        <v>10183.459999999999</v>
      </c>
      <c r="G284" s="44"/>
    </row>
    <row r="285" spans="1:7" x14ac:dyDescent="0.3">
      <c r="A285" s="41">
        <v>45155</v>
      </c>
      <c r="B285" s="22" t="s">
        <v>135</v>
      </c>
      <c r="C285" s="17">
        <v>3434</v>
      </c>
      <c r="D285" s="17" t="s">
        <v>82</v>
      </c>
      <c r="E285" s="24" t="s">
        <v>252</v>
      </c>
      <c r="F285" s="26"/>
      <c r="G285" s="45">
        <v>1373.78</v>
      </c>
    </row>
    <row r="286" spans="1:7" x14ac:dyDescent="0.3">
      <c r="A286" s="43">
        <v>45155</v>
      </c>
      <c r="B286" s="21" t="s">
        <v>110</v>
      </c>
      <c r="C286" s="36">
        <v>440593</v>
      </c>
      <c r="D286" s="17" t="s">
        <v>83</v>
      </c>
      <c r="E286" s="24" t="s">
        <v>216</v>
      </c>
      <c r="F286" s="26"/>
      <c r="G286" s="60">
        <v>37.119999999999997</v>
      </c>
    </row>
    <row r="287" spans="1:7" x14ac:dyDescent="0.3">
      <c r="A287" s="41">
        <v>45155</v>
      </c>
      <c r="B287" s="21" t="s">
        <v>1131</v>
      </c>
      <c r="C287" s="36">
        <v>17743</v>
      </c>
      <c r="D287" s="17" t="s">
        <v>66</v>
      </c>
      <c r="E287" s="30" t="s">
        <v>226</v>
      </c>
      <c r="F287" s="23"/>
      <c r="G287" s="60">
        <v>4734</v>
      </c>
    </row>
    <row r="288" spans="1:7" x14ac:dyDescent="0.3">
      <c r="A288" s="42">
        <v>45155</v>
      </c>
      <c r="B288" s="22" t="s">
        <v>1289</v>
      </c>
      <c r="C288" s="35" t="s">
        <v>1290</v>
      </c>
      <c r="D288" s="17" t="s">
        <v>66</v>
      </c>
      <c r="E288" s="24" t="s">
        <v>226</v>
      </c>
      <c r="F288" s="26"/>
      <c r="G288" s="60">
        <v>1149</v>
      </c>
    </row>
    <row r="289" spans="1:7" x14ac:dyDescent="0.3">
      <c r="A289" s="43">
        <v>45155</v>
      </c>
      <c r="B289" s="22" t="s">
        <v>175</v>
      </c>
      <c r="C289" s="17">
        <v>13501</v>
      </c>
      <c r="D289" s="18" t="s">
        <v>66</v>
      </c>
      <c r="E289" s="24" t="s">
        <v>226</v>
      </c>
      <c r="F289" s="26"/>
      <c r="G289" s="60">
        <v>2889.56</v>
      </c>
    </row>
    <row r="290" spans="1:7" x14ac:dyDescent="0.3">
      <c r="A290" s="40">
        <v>45156</v>
      </c>
      <c r="B290" s="21" t="s">
        <v>103</v>
      </c>
      <c r="C290" s="40" t="s">
        <v>377</v>
      </c>
      <c r="D290" s="17" t="s">
        <v>629</v>
      </c>
      <c r="E290" s="30" t="s">
        <v>1291</v>
      </c>
      <c r="F290" s="63">
        <v>46873</v>
      </c>
      <c r="G290" s="44"/>
    </row>
    <row r="291" spans="1:7" x14ac:dyDescent="0.3">
      <c r="A291" s="40">
        <v>45156</v>
      </c>
      <c r="B291" s="21" t="s">
        <v>103</v>
      </c>
      <c r="C291" s="40" t="s">
        <v>377</v>
      </c>
      <c r="D291" s="17" t="s">
        <v>629</v>
      </c>
      <c r="E291" s="30" t="s">
        <v>1292</v>
      </c>
      <c r="F291" s="63">
        <v>94127.83</v>
      </c>
      <c r="G291" s="44"/>
    </row>
    <row r="292" spans="1:7" x14ac:dyDescent="0.3">
      <c r="A292" s="40">
        <v>45156</v>
      </c>
      <c r="B292" s="21" t="s">
        <v>103</v>
      </c>
      <c r="C292" s="40" t="s">
        <v>377</v>
      </c>
      <c r="D292" s="17" t="s">
        <v>629</v>
      </c>
      <c r="E292" s="30" t="s">
        <v>1292</v>
      </c>
      <c r="F292" s="44">
        <v>539725.84</v>
      </c>
      <c r="G292" s="44"/>
    </row>
    <row r="293" spans="1:7" x14ac:dyDescent="0.3">
      <c r="A293" s="40">
        <v>45156</v>
      </c>
      <c r="B293" s="21" t="s">
        <v>103</v>
      </c>
      <c r="C293" s="40" t="s">
        <v>377</v>
      </c>
      <c r="D293" s="17" t="s">
        <v>62</v>
      </c>
      <c r="E293" s="30" t="s">
        <v>359</v>
      </c>
      <c r="F293" s="44">
        <v>237694.76</v>
      </c>
      <c r="G293" s="44"/>
    </row>
    <row r="294" spans="1:7" x14ac:dyDescent="0.3">
      <c r="A294" s="42">
        <v>45156</v>
      </c>
      <c r="B294" s="22" t="s">
        <v>103</v>
      </c>
      <c r="C294" s="18" t="s">
        <v>377</v>
      </c>
      <c r="D294" s="18" t="s">
        <v>1144</v>
      </c>
      <c r="E294" s="24" t="s">
        <v>285</v>
      </c>
      <c r="F294" s="26"/>
      <c r="G294" s="51">
        <v>223710.99</v>
      </c>
    </row>
    <row r="295" spans="1:7" x14ac:dyDescent="0.3">
      <c r="A295" s="41">
        <v>45156</v>
      </c>
      <c r="B295" s="21" t="s">
        <v>1293</v>
      </c>
      <c r="C295" s="36">
        <v>154</v>
      </c>
      <c r="D295" s="17" t="s">
        <v>66</v>
      </c>
      <c r="E295" s="30" t="s">
        <v>226</v>
      </c>
      <c r="F295" s="23"/>
      <c r="G295" s="45">
        <v>1124</v>
      </c>
    </row>
    <row r="296" spans="1:7" x14ac:dyDescent="0.3">
      <c r="A296" s="42">
        <v>45156</v>
      </c>
      <c r="B296" s="22" t="s">
        <v>177</v>
      </c>
      <c r="C296" s="18">
        <v>7554807</v>
      </c>
      <c r="D296" s="18" t="s">
        <v>68</v>
      </c>
      <c r="E296" s="24" t="s">
        <v>251</v>
      </c>
      <c r="F296" s="26"/>
      <c r="G296" s="45">
        <v>1239</v>
      </c>
    </row>
    <row r="297" spans="1:7" x14ac:dyDescent="0.3">
      <c r="A297" s="43">
        <v>45156</v>
      </c>
      <c r="B297" s="22" t="s">
        <v>1294</v>
      </c>
      <c r="C297" s="18">
        <v>46621</v>
      </c>
      <c r="D297" s="18" t="s">
        <v>68</v>
      </c>
      <c r="E297" s="24" t="s">
        <v>1295</v>
      </c>
      <c r="F297" s="26"/>
      <c r="G297" s="45">
        <v>2502.5</v>
      </c>
    </row>
    <row r="298" spans="1:7" x14ac:dyDescent="0.3">
      <c r="A298" s="43">
        <v>45156</v>
      </c>
      <c r="B298" s="22" t="s">
        <v>176</v>
      </c>
      <c r="C298" s="36" t="s">
        <v>1296</v>
      </c>
      <c r="D298" s="18" t="s">
        <v>76</v>
      </c>
      <c r="E298" s="24" t="s">
        <v>1297</v>
      </c>
      <c r="F298" s="26"/>
      <c r="G298" s="45">
        <v>746.77</v>
      </c>
    </row>
    <row r="299" spans="1:7" x14ac:dyDescent="0.3">
      <c r="A299" s="40">
        <v>45156</v>
      </c>
      <c r="B299" s="22" t="s">
        <v>510</v>
      </c>
      <c r="C299" s="18">
        <v>145133</v>
      </c>
      <c r="D299" s="18" t="s">
        <v>81</v>
      </c>
      <c r="E299" s="24" t="s">
        <v>511</v>
      </c>
      <c r="F299" s="26"/>
      <c r="G299" s="45">
        <v>315.14999999999998</v>
      </c>
    </row>
    <row r="300" spans="1:7" x14ac:dyDescent="0.3">
      <c r="A300" s="41">
        <v>45156</v>
      </c>
      <c r="B300" s="21" t="s">
        <v>182</v>
      </c>
      <c r="C300" s="36">
        <v>96321093</v>
      </c>
      <c r="D300" s="17" t="s">
        <v>93</v>
      </c>
      <c r="E300" s="30" t="s">
        <v>1298</v>
      </c>
      <c r="F300" s="23"/>
      <c r="G300" s="60">
        <v>545694.63</v>
      </c>
    </row>
    <row r="301" spans="1:7" x14ac:dyDescent="0.3">
      <c r="A301" s="41">
        <v>45156</v>
      </c>
      <c r="B301" s="21" t="s">
        <v>182</v>
      </c>
      <c r="C301" s="36">
        <v>96321093</v>
      </c>
      <c r="D301" s="17" t="s">
        <v>94</v>
      </c>
      <c r="E301" s="30" t="s">
        <v>1299</v>
      </c>
      <c r="F301" s="23"/>
      <c r="G301" s="60">
        <v>103590.07</v>
      </c>
    </row>
    <row r="302" spans="1:7" x14ac:dyDescent="0.3">
      <c r="A302" s="41">
        <v>45156</v>
      </c>
      <c r="B302" s="21" t="s">
        <v>182</v>
      </c>
      <c r="C302" s="36">
        <v>96321093</v>
      </c>
      <c r="D302" s="17" t="s">
        <v>94</v>
      </c>
      <c r="E302" s="30" t="s">
        <v>1300</v>
      </c>
      <c r="F302" s="23"/>
      <c r="G302" s="60">
        <v>73.040000000000006</v>
      </c>
    </row>
    <row r="303" spans="1:7" x14ac:dyDescent="0.3">
      <c r="A303" s="41">
        <v>45156</v>
      </c>
      <c r="B303" s="21" t="s">
        <v>182</v>
      </c>
      <c r="C303" s="36">
        <v>96321093</v>
      </c>
      <c r="D303" s="17" t="s">
        <v>76</v>
      </c>
      <c r="E303" s="30" t="s">
        <v>1301</v>
      </c>
      <c r="F303" s="23"/>
      <c r="G303" s="60">
        <v>739.62</v>
      </c>
    </row>
    <row r="304" spans="1:7" x14ac:dyDescent="0.3">
      <c r="A304" s="41">
        <v>45156</v>
      </c>
      <c r="B304" s="21" t="s">
        <v>182</v>
      </c>
      <c r="C304" s="36">
        <v>96321093</v>
      </c>
      <c r="D304" s="17" t="s">
        <v>76</v>
      </c>
      <c r="E304" s="30" t="s">
        <v>1302</v>
      </c>
      <c r="F304" s="23"/>
      <c r="G304" s="60">
        <v>30629.31</v>
      </c>
    </row>
    <row r="305" spans="1:7" x14ac:dyDescent="0.3">
      <c r="A305" s="41">
        <v>45156</v>
      </c>
      <c r="B305" s="21" t="s">
        <v>182</v>
      </c>
      <c r="C305" s="36">
        <v>43031240</v>
      </c>
      <c r="D305" s="18" t="s">
        <v>96</v>
      </c>
      <c r="E305" s="30" t="s">
        <v>1303</v>
      </c>
      <c r="F305" s="23"/>
      <c r="G305" s="45">
        <v>207.4</v>
      </c>
    </row>
    <row r="306" spans="1:7" x14ac:dyDescent="0.3">
      <c r="A306" s="40">
        <v>45156</v>
      </c>
      <c r="B306" s="21" t="s">
        <v>182</v>
      </c>
      <c r="C306" s="36">
        <v>43234915</v>
      </c>
      <c r="D306" s="18" t="s">
        <v>96</v>
      </c>
      <c r="E306" s="30" t="s">
        <v>1304</v>
      </c>
      <c r="F306" s="23"/>
      <c r="G306" s="45">
        <v>155.25</v>
      </c>
    </row>
    <row r="307" spans="1:7" x14ac:dyDescent="0.3">
      <c r="A307" s="41">
        <v>45156</v>
      </c>
      <c r="B307" s="21" t="s">
        <v>182</v>
      </c>
      <c r="C307" s="36">
        <v>43975028</v>
      </c>
      <c r="D307" s="17" t="s">
        <v>97</v>
      </c>
      <c r="E307" s="30" t="s">
        <v>1305</v>
      </c>
      <c r="F307" s="23"/>
      <c r="G307" s="45">
        <v>432.45</v>
      </c>
    </row>
    <row r="308" spans="1:7" x14ac:dyDescent="0.3">
      <c r="A308" s="41">
        <v>45156</v>
      </c>
      <c r="B308" s="21" t="s">
        <v>182</v>
      </c>
      <c r="C308" s="36">
        <v>44275984</v>
      </c>
      <c r="D308" s="17" t="s">
        <v>96</v>
      </c>
      <c r="E308" s="30" t="s">
        <v>1306</v>
      </c>
      <c r="F308" s="23"/>
      <c r="G308" s="45">
        <v>398.03</v>
      </c>
    </row>
    <row r="309" spans="1:7" x14ac:dyDescent="0.3">
      <c r="A309" s="41">
        <v>45156</v>
      </c>
      <c r="B309" s="21" t="s">
        <v>182</v>
      </c>
      <c r="C309" s="36">
        <v>44526529</v>
      </c>
      <c r="D309" s="18" t="s">
        <v>96</v>
      </c>
      <c r="E309" s="30" t="s">
        <v>1307</v>
      </c>
      <c r="F309" s="23"/>
      <c r="G309" s="45">
        <v>294.31</v>
      </c>
    </row>
    <row r="310" spans="1:7" x14ac:dyDescent="0.3">
      <c r="A310" s="40">
        <v>45156</v>
      </c>
      <c r="B310" s="21" t="s">
        <v>182</v>
      </c>
      <c r="C310" s="36">
        <v>46666751</v>
      </c>
      <c r="D310" s="17" t="s">
        <v>96</v>
      </c>
      <c r="E310" s="30" t="s">
        <v>1308</v>
      </c>
      <c r="F310" s="23"/>
      <c r="G310" s="45">
        <v>900</v>
      </c>
    </row>
    <row r="311" spans="1:7" x14ac:dyDescent="0.3">
      <c r="A311" s="40">
        <v>45156</v>
      </c>
      <c r="B311" s="21" t="s">
        <v>182</v>
      </c>
      <c r="C311" s="36">
        <v>43287148</v>
      </c>
      <c r="D311" s="17" t="s">
        <v>71</v>
      </c>
      <c r="E311" s="30" t="s">
        <v>1309</v>
      </c>
      <c r="F311" s="23"/>
      <c r="G311" s="45">
        <v>481.28</v>
      </c>
    </row>
    <row r="312" spans="1:7" x14ac:dyDescent="0.3">
      <c r="A312" s="41">
        <v>45156</v>
      </c>
      <c r="B312" s="21" t="s">
        <v>182</v>
      </c>
      <c r="C312" s="36">
        <v>44417452</v>
      </c>
      <c r="D312" s="18" t="s">
        <v>96</v>
      </c>
      <c r="E312" s="30" t="s">
        <v>1310</v>
      </c>
      <c r="F312" s="23"/>
      <c r="G312" s="45">
        <v>447.3</v>
      </c>
    </row>
    <row r="313" spans="1:7" x14ac:dyDescent="0.3">
      <c r="A313" s="41">
        <v>45156</v>
      </c>
      <c r="B313" s="21" t="s">
        <v>182</v>
      </c>
      <c r="C313" s="36">
        <v>43357650</v>
      </c>
      <c r="D313" s="17" t="s">
        <v>96</v>
      </c>
      <c r="E313" s="30" t="s">
        <v>1311</v>
      </c>
      <c r="F313" s="23"/>
      <c r="G313" s="45">
        <v>135.03</v>
      </c>
    </row>
    <row r="314" spans="1:7" x14ac:dyDescent="0.3">
      <c r="A314" s="41">
        <v>45156</v>
      </c>
      <c r="B314" s="21" t="s">
        <v>182</v>
      </c>
      <c r="C314" s="36">
        <v>43939714</v>
      </c>
      <c r="D314" s="17" t="s">
        <v>96</v>
      </c>
      <c r="E314" s="30" t="s">
        <v>1312</v>
      </c>
      <c r="F314" s="23"/>
      <c r="G314" s="45">
        <v>139.5</v>
      </c>
    </row>
    <row r="315" spans="1:7" x14ac:dyDescent="0.3">
      <c r="A315" s="42">
        <v>45156</v>
      </c>
      <c r="B315" s="22" t="s">
        <v>1313</v>
      </c>
      <c r="C315" s="35" t="s">
        <v>1314</v>
      </c>
      <c r="D315" s="18" t="s">
        <v>66</v>
      </c>
      <c r="E315" s="24" t="s">
        <v>226</v>
      </c>
      <c r="F315" s="26"/>
      <c r="G315" s="45">
        <v>530</v>
      </c>
    </row>
    <row r="316" spans="1:7" x14ac:dyDescent="0.3">
      <c r="A316" s="42">
        <v>45156</v>
      </c>
      <c r="B316" s="22" t="s">
        <v>137</v>
      </c>
      <c r="C316" s="18">
        <v>146</v>
      </c>
      <c r="D316" s="18" t="s">
        <v>66</v>
      </c>
      <c r="E316" s="24" t="s">
        <v>226</v>
      </c>
      <c r="F316" s="26"/>
      <c r="G316" s="45">
        <v>1529.9</v>
      </c>
    </row>
    <row r="317" spans="1:7" x14ac:dyDescent="0.3">
      <c r="A317" s="41">
        <v>45156</v>
      </c>
      <c r="B317" s="21" t="s">
        <v>119</v>
      </c>
      <c r="C317" s="36">
        <v>1</v>
      </c>
      <c r="D317" s="17" t="s">
        <v>74</v>
      </c>
      <c r="E317" s="30" t="s">
        <v>1315</v>
      </c>
      <c r="F317" s="23"/>
      <c r="G317" s="45">
        <v>2400</v>
      </c>
    </row>
    <row r="318" spans="1:7" x14ac:dyDescent="0.3">
      <c r="A318" s="42">
        <v>45156</v>
      </c>
      <c r="B318" s="22" t="s">
        <v>103</v>
      </c>
      <c r="C318" s="18" t="s">
        <v>377</v>
      </c>
      <c r="D318" s="18" t="s">
        <v>65</v>
      </c>
      <c r="E318" s="24" t="s">
        <v>217</v>
      </c>
      <c r="F318" s="26"/>
      <c r="G318" s="51">
        <v>6.8999999999999995</v>
      </c>
    </row>
    <row r="319" spans="1:7" x14ac:dyDescent="0.3">
      <c r="A319" s="40">
        <v>45159</v>
      </c>
      <c r="B319" s="21" t="s">
        <v>103</v>
      </c>
      <c r="C319" s="40" t="s">
        <v>377</v>
      </c>
      <c r="D319" s="17" t="s">
        <v>62</v>
      </c>
      <c r="E319" s="30" t="s">
        <v>204</v>
      </c>
      <c r="F319" s="44">
        <v>3891.48</v>
      </c>
      <c r="G319" s="44"/>
    </row>
    <row r="320" spans="1:7" x14ac:dyDescent="0.3">
      <c r="A320" s="40">
        <v>45159</v>
      </c>
      <c r="B320" s="21" t="s">
        <v>103</v>
      </c>
      <c r="C320" s="40" t="s">
        <v>377</v>
      </c>
      <c r="D320" s="17" t="s">
        <v>62</v>
      </c>
      <c r="E320" s="30" t="s">
        <v>204</v>
      </c>
      <c r="F320" s="44">
        <v>145341.54</v>
      </c>
      <c r="G320" s="44"/>
    </row>
    <row r="321" spans="1:7" x14ac:dyDescent="0.3">
      <c r="A321" s="43">
        <v>45159</v>
      </c>
      <c r="B321" s="22" t="s">
        <v>176</v>
      </c>
      <c r="C321" s="36" t="s">
        <v>1316</v>
      </c>
      <c r="D321" s="18" t="s">
        <v>76</v>
      </c>
      <c r="E321" s="24" t="s">
        <v>1317</v>
      </c>
      <c r="F321" s="26"/>
      <c r="G321" s="45">
        <v>5000</v>
      </c>
    </row>
    <row r="322" spans="1:7" x14ac:dyDescent="0.3">
      <c r="A322" s="43">
        <v>45159</v>
      </c>
      <c r="B322" s="22" t="s">
        <v>176</v>
      </c>
      <c r="C322" s="101" t="s">
        <v>1318</v>
      </c>
      <c r="D322" s="18" t="s">
        <v>76</v>
      </c>
      <c r="E322" s="30" t="s">
        <v>1319</v>
      </c>
      <c r="F322" s="23"/>
      <c r="G322" s="45">
        <v>2004.65</v>
      </c>
    </row>
    <row r="323" spans="1:7" x14ac:dyDescent="0.3">
      <c r="A323" s="41">
        <v>45159</v>
      </c>
      <c r="B323" s="21" t="s">
        <v>1320</v>
      </c>
      <c r="C323" s="36">
        <v>145082</v>
      </c>
      <c r="D323" s="17" t="s">
        <v>95</v>
      </c>
      <c r="E323" s="30" t="s">
        <v>1321</v>
      </c>
      <c r="F323" s="23"/>
      <c r="G323" s="45">
        <v>450</v>
      </c>
    </row>
    <row r="324" spans="1:7" x14ac:dyDescent="0.3">
      <c r="A324" s="41">
        <v>45159</v>
      </c>
      <c r="B324" s="21" t="s">
        <v>111</v>
      </c>
      <c r="C324" s="36">
        <v>1002</v>
      </c>
      <c r="D324" s="17" t="s">
        <v>73</v>
      </c>
      <c r="E324" s="30" t="s">
        <v>227</v>
      </c>
      <c r="F324" s="23"/>
      <c r="G324" s="45">
        <v>31083.119999999999</v>
      </c>
    </row>
    <row r="325" spans="1:7" x14ac:dyDescent="0.3">
      <c r="A325" s="43">
        <v>45159</v>
      </c>
      <c r="B325" s="21" t="s">
        <v>110</v>
      </c>
      <c r="C325" s="36">
        <v>441140</v>
      </c>
      <c r="D325" s="17" t="s">
        <v>83</v>
      </c>
      <c r="E325" s="24" t="s">
        <v>216</v>
      </c>
      <c r="F325" s="26"/>
      <c r="G325" s="60">
        <v>1559.06</v>
      </c>
    </row>
    <row r="326" spans="1:7" x14ac:dyDescent="0.3">
      <c r="A326" s="43">
        <v>45159</v>
      </c>
      <c r="B326" s="26" t="s">
        <v>147</v>
      </c>
      <c r="C326" s="17">
        <v>254764</v>
      </c>
      <c r="D326" s="18" t="s">
        <v>66</v>
      </c>
      <c r="E326" s="24" t="s">
        <v>259</v>
      </c>
      <c r="F326" s="26"/>
      <c r="G326" s="60">
        <v>1190.4000000000001</v>
      </c>
    </row>
    <row r="327" spans="1:7" x14ac:dyDescent="0.3">
      <c r="A327" s="43">
        <v>45159</v>
      </c>
      <c r="B327" s="22" t="s">
        <v>175</v>
      </c>
      <c r="C327" s="17">
        <v>13509</v>
      </c>
      <c r="D327" s="18" t="s">
        <v>82</v>
      </c>
      <c r="E327" s="24" t="s">
        <v>252</v>
      </c>
      <c r="F327" s="26"/>
      <c r="G327" s="60">
        <v>1637.92</v>
      </c>
    </row>
    <row r="328" spans="1:7" x14ac:dyDescent="0.3">
      <c r="A328" s="41">
        <v>45159</v>
      </c>
      <c r="B328" s="21" t="s">
        <v>188</v>
      </c>
      <c r="C328" s="36">
        <v>5587</v>
      </c>
      <c r="D328" s="19" t="s">
        <v>70</v>
      </c>
      <c r="E328" s="30" t="s">
        <v>1322</v>
      </c>
      <c r="F328" s="23"/>
      <c r="G328" s="45">
        <v>5340</v>
      </c>
    </row>
    <row r="329" spans="1:7" x14ac:dyDescent="0.3">
      <c r="A329" s="43">
        <v>45159</v>
      </c>
      <c r="B329" s="22" t="s">
        <v>176</v>
      </c>
      <c r="C329" s="36" t="s">
        <v>579</v>
      </c>
      <c r="D329" s="18" t="s">
        <v>76</v>
      </c>
      <c r="E329" s="30" t="s">
        <v>1323</v>
      </c>
      <c r="F329" s="23"/>
      <c r="G329" s="45">
        <v>6882</v>
      </c>
    </row>
    <row r="330" spans="1:7" x14ac:dyDescent="0.3">
      <c r="A330" s="41">
        <v>45159</v>
      </c>
      <c r="B330" s="21" t="s">
        <v>196</v>
      </c>
      <c r="C330" s="35" t="s">
        <v>1324</v>
      </c>
      <c r="D330" s="17" t="s">
        <v>66</v>
      </c>
      <c r="E330" s="24" t="s">
        <v>226</v>
      </c>
      <c r="F330" s="26"/>
      <c r="G330" s="45">
        <v>9891.4</v>
      </c>
    </row>
    <row r="331" spans="1:7" ht="24" x14ac:dyDescent="0.3">
      <c r="A331" s="40">
        <v>45159</v>
      </c>
      <c r="B331" s="21" t="s">
        <v>124</v>
      </c>
      <c r="C331" s="36">
        <v>202300000000084</v>
      </c>
      <c r="D331" s="17" t="s">
        <v>74</v>
      </c>
      <c r="E331" s="30" t="s">
        <v>1211</v>
      </c>
      <c r="F331" s="23"/>
      <c r="G331" s="45">
        <v>9853.17</v>
      </c>
    </row>
    <row r="332" spans="1:7" x14ac:dyDescent="0.3">
      <c r="A332" s="40">
        <v>45159</v>
      </c>
      <c r="B332" s="21" t="s">
        <v>124</v>
      </c>
      <c r="C332" s="36">
        <v>202300000000080</v>
      </c>
      <c r="D332" s="17" t="s">
        <v>74</v>
      </c>
      <c r="E332" s="30" t="s">
        <v>1206</v>
      </c>
      <c r="F332" s="23"/>
      <c r="G332" s="45">
        <v>49339.85</v>
      </c>
    </row>
    <row r="333" spans="1:7" x14ac:dyDescent="0.3">
      <c r="A333" s="43">
        <v>45159</v>
      </c>
      <c r="B333" s="22" t="s">
        <v>176</v>
      </c>
      <c r="C333" s="36" t="s">
        <v>579</v>
      </c>
      <c r="D333" s="18" t="s">
        <v>76</v>
      </c>
      <c r="E333" s="30" t="s">
        <v>1325</v>
      </c>
      <c r="F333" s="23"/>
      <c r="G333" s="45">
        <v>1564.15</v>
      </c>
    </row>
    <row r="334" spans="1:7" x14ac:dyDescent="0.3">
      <c r="A334" s="41">
        <v>45159</v>
      </c>
      <c r="B334" s="21" t="s">
        <v>150</v>
      </c>
      <c r="C334" s="36">
        <v>41679223</v>
      </c>
      <c r="D334" s="17" t="s">
        <v>84</v>
      </c>
      <c r="E334" s="30" t="s">
        <v>1326</v>
      </c>
      <c r="F334" s="23"/>
      <c r="G334" s="45">
        <v>1112.8700000000001</v>
      </c>
    </row>
    <row r="335" spans="1:7" x14ac:dyDescent="0.3">
      <c r="A335" s="41">
        <v>45159</v>
      </c>
      <c r="B335" s="21" t="s">
        <v>106</v>
      </c>
      <c r="C335" s="36">
        <v>866</v>
      </c>
      <c r="D335" s="17" t="s">
        <v>433</v>
      </c>
      <c r="E335" s="30" t="s">
        <v>1327</v>
      </c>
      <c r="F335" s="23"/>
      <c r="G335" s="45">
        <v>18414.29</v>
      </c>
    </row>
    <row r="336" spans="1:7" x14ac:dyDescent="0.3">
      <c r="A336" s="42">
        <v>45159</v>
      </c>
      <c r="B336" s="22" t="s">
        <v>528</v>
      </c>
      <c r="C336" s="35" t="s">
        <v>1328</v>
      </c>
      <c r="D336" s="18" t="s">
        <v>83</v>
      </c>
      <c r="E336" s="24" t="s">
        <v>1329</v>
      </c>
      <c r="F336" s="26"/>
      <c r="G336" s="45">
        <v>3800</v>
      </c>
    </row>
    <row r="337" spans="1:7" x14ac:dyDescent="0.3">
      <c r="A337" s="42">
        <v>45159</v>
      </c>
      <c r="B337" s="22" t="s">
        <v>103</v>
      </c>
      <c r="C337" s="18" t="s">
        <v>377</v>
      </c>
      <c r="D337" s="18" t="s">
        <v>65</v>
      </c>
      <c r="E337" s="24" t="s">
        <v>217</v>
      </c>
      <c r="F337" s="26"/>
      <c r="G337" s="45">
        <v>13.799999999999999</v>
      </c>
    </row>
    <row r="338" spans="1:7" ht="24" x14ac:dyDescent="0.3">
      <c r="A338" s="41">
        <v>45159</v>
      </c>
      <c r="B338" s="27" t="s">
        <v>186</v>
      </c>
      <c r="C338" s="37">
        <v>132511148</v>
      </c>
      <c r="D338" s="19" t="s">
        <v>72</v>
      </c>
      <c r="E338" s="34" t="s">
        <v>1330</v>
      </c>
      <c r="F338" s="27"/>
      <c r="G338" s="45">
        <v>95.34</v>
      </c>
    </row>
    <row r="339" spans="1:7" x14ac:dyDescent="0.3">
      <c r="A339" s="40">
        <v>45160</v>
      </c>
      <c r="B339" s="21" t="s">
        <v>103</v>
      </c>
      <c r="C339" s="40" t="s">
        <v>377</v>
      </c>
      <c r="D339" s="17" t="s">
        <v>62</v>
      </c>
      <c r="E339" s="30" t="s">
        <v>204</v>
      </c>
      <c r="F339" s="44">
        <v>7710.53</v>
      </c>
      <c r="G339" s="44"/>
    </row>
    <row r="340" spans="1:7" x14ac:dyDescent="0.3">
      <c r="A340" s="40">
        <v>45160</v>
      </c>
      <c r="B340" s="21" t="s">
        <v>103</v>
      </c>
      <c r="C340" s="40" t="s">
        <v>377</v>
      </c>
      <c r="D340" s="17" t="s">
        <v>629</v>
      </c>
      <c r="E340" s="30" t="s">
        <v>1331</v>
      </c>
      <c r="F340" s="63">
        <v>565.72</v>
      </c>
      <c r="G340" s="44"/>
    </row>
    <row r="341" spans="1:7" x14ac:dyDescent="0.3">
      <c r="A341" s="40">
        <v>45160</v>
      </c>
      <c r="B341" s="21" t="s">
        <v>103</v>
      </c>
      <c r="C341" s="40" t="s">
        <v>377</v>
      </c>
      <c r="D341" s="17" t="s">
        <v>629</v>
      </c>
      <c r="E341" s="30" t="s">
        <v>1332</v>
      </c>
      <c r="F341" s="63">
        <v>84.28</v>
      </c>
      <c r="G341" s="44"/>
    </row>
    <row r="342" spans="1:7" x14ac:dyDescent="0.3">
      <c r="A342" s="41">
        <v>45160</v>
      </c>
      <c r="B342" s="22" t="s">
        <v>135</v>
      </c>
      <c r="C342" s="17">
        <v>3444</v>
      </c>
      <c r="D342" s="17" t="s">
        <v>82</v>
      </c>
      <c r="E342" s="24" t="s">
        <v>252</v>
      </c>
      <c r="F342" s="26"/>
      <c r="G342" s="60">
        <v>2155</v>
      </c>
    </row>
    <row r="343" spans="1:7" x14ac:dyDescent="0.3">
      <c r="A343" s="41">
        <v>45160</v>
      </c>
      <c r="B343" s="22" t="s">
        <v>135</v>
      </c>
      <c r="C343" s="17">
        <v>3445</v>
      </c>
      <c r="D343" s="17" t="s">
        <v>66</v>
      </c>
      <c r="E343" s="24" t="s">
        <v>226</v>
      </c>
      <c r="F343" s="26"/>
      <c r="G343" s="60">
        <v>3216</v>
      </c>
    </row>
    <row r="344" spans="1:7" x14ac:dyDescent="0.3">
      <c r="A344" s="42">
        <v>45160</v>
      </c>
      <c r="B344" s="22" t="s">
        <v>103</v>
      </c>
      <c r="C344" s="18" t="s">
        <v>377</v>
      </c>
      <c r="D344" s="18" t="s">
        <v>65</v>
      </c>
      <c r="E344" s="24" t="s">
        <v>208</v>
      </c>
      <c r="F344" s="26"/>
      <c r="G344" s="45">
        <v>1.07</v>
      </c>
    </row>
    <row r="345" spans="1:7" x14ac:dyDescent="0.3">
      <c r="A345" s="43">
        <v>45160</v>
      </c>
      <c r="B345" s="22" t="s">
        <v>114</v>
      </c>
      <c r="C345" s="17">
        <v>175616</v>
      </c>
      <c r="D345" s="17" t="s">
        <v>66</v>
      </c>
      <c r="E345" s="24" t="s">
        <v>226</v>
      </c>
      <c r="F345" s="26"/>
      <c r="G345" s="45">
        <v>837.5</v>
      </c>
    </row>
    <row r="346" spans="1:7" x14ac:dyDescent="0.3">
      <c r="A346" s="42">
        <v>45160</v>
      </c>
      <c r="B346" s="26" t="s">
        <v>1333</v>
      </c>
      <c r="C346" s="17" t="s">
        <v>381</v>
      </c>
      <c r="D346" s="18" t="s">
        <v>76</v>
      </c>
      <c r="E346" s="30" t="s">
        <v>235</v>
      </c>
      <c r="F346" s="26"/>
      <c r="G346" s="45">
        <v>1193.18</v>
      </c>
    </row>
    <row r="347" spans="1:7" x14ac:dyDescent="0.3">
      <c r="A347" s="42">
        <v>45160</v>
      </c>
      <c r="B347" s="21" t="s">
        <v>127</v>
      </c>
      <c r="C347" s="17" t="s">
        <v>382</v>
      </c>
      <c r="D347" s="18" t="s">
        <v>76</v>
      </c>
      <c r="E347" s="24" t="s">
        <v>1334</v>
      </c>
      <c r="F347" s="26"/>
      <c r="G347" s="45">
        <v>84.28</v>
      </c>
    </row>
    <row r="348" spans="1:7" x14ac:dyDescent="0.3">
      <c r="A348" s="41">
        <v>45160</v>
      </c>
      <c r="B348" s="21" t="s">
        <v>196</v>
      </c>
      <c r="C348" s="35" t="s">
        <v>1335</v>
      </c>
      <c r="D348" s="17" t="s">
        <v>66</v>
      </c>
      <c r="E348" s="24" t="s">
        <v>226</v>
      </c>
      <c r="F348" s="26"/>
      <c r="G348" s="45">
        <v>871.2</v>
      </c>
    </row>
    <row r="349" spans="1:7" x14ac:dyDescent="0.3">
      <c r="A349" s="42">
        <v>45160</v>
      </c>
      <c r="B349" s="22" t="s">
        <v>103</v>
      </c>
      <c r="C349" s="18" t="s">
        <v>377</v>
      </c>
      <c r="D349" s="18" t="s">
        <v>65</v>
      </c>
      <c r="E349" s="24" t="s">
        <v>217</v>
      </c>
      <c r="F349" s="26"/>
      <c r="G349" s="45">
        <v>2.2999999999999998</v>
      </c>
    </row>
    <row r="350" spans="1:7" x14ac:dyDescent="0.3">
      <c r="A350" s="40">
        <v>45161</v>
      </c>
      <c r="B350" s="21" t="s">
        <v>103</v>
      </c>
      <c r="C350" s="40" t="s">
        <v>377</v>
      </c>
      <c r="D350" s="17" t="s">
        <v>62</v>
      </c>
      <c r="E350" s="30" t="s">
        <v>204</v>
      </c>
      <c r="F350" s="44">
        <v>17447.080000000002</v>
      </c>
      <c r="G350" s="44"/>
    </row>
    <row r="351" spans="1:7" x14ac:dyDescent="0.3">
      <c r="A351" s="41">
        <v>45161</v>
      </c>
      <c r="B351" s="21" t="s">
        <v>1131</v>
      </c>
      <c r="C351" s="36">
        <v>17752</v>
      </c>
      <c r="D351" s="17" t="s">
        <v>66</v>
      </c>
      <c r="E351" s="30" t="s">
        <v>226</v>
      </c>
      <c r="F351" s="23"/>
      <c r="G351" s="45">
        <v>2607.15</v>
      </c>
    </row>
    <row r="352" spans="1:7" x14ac:dyDescent="0.3">
      <c r="A352" s="41">
        <v>45161</v>
      </c>
      <c r="B352" s="21" t="s">
        <v>196</v>
      </c>
      <c r="C352" s="35" t="s">
        <v>1336</v>
      </c>
      <c r="D352" s="17" t="s">
        <v>66</v>
      </c>
      <c r="E352" s="24" t="s">
        <v>226</v>
      </c>
      <c r="F352" s="26"/>
      <c r="G352" s="45">
        <v>6769.4</v>
      </c>
    </row>
    <row r="353" spans="1:7" x14ac:dyDescent="0.3">
      <c r="A353" s="41">
        <v>45161</v>
      </c>
      <c r="B353" s="21" t="s">
        <v>196</v>
      </c>
      <c r="C353" s="35" t="s">
        <v>1337</v>
      </c>
      <c r="D353" s="17" t="s">
        <v>66</v>
      </c>
      <c r="E353" s="24" t="s">
        <v>226</v>
      </c>
      <c r="F353" s="26"/>
      <c r="G353" s="45">
        <v>224</v>
      </c>
    </row>
    <row r="354" spans="1:7" x14ac:dyDescent="0.3">
      <c r="A354" s="43">
        <v>45161</v>
      </c>
      <c r="B354" s="22" t="s">
        <v>877</v>
      </c>
      <c r="C354" s="17">
        <v>3986</v>
      </c>
      <c r="D354" s="65" t="s">
        <v>82</v>
      </c>
      <c r="E354" s="24" t="s">
        <v>521</v>
      </c>
      <c r="F354" s="26"/>
      <c r="G354" s="45">
        <v>1029.7</v>
      </c>
    </row>
    <row r="355" spans="1:7" x14ac:dyDescent="0.3">
      <c r="A355" s="41">
        <v>45161</v>
      </c>
      <c r="B355" s="21" t="s">
        <v>196</v>
      </c>
      <c r="C355" s="35" t="s">
        <v>1338</v>
      </c>
      <c r="D355" s="17" t="s">
        <v>66</v>
      </c>
      <c r="E355" s="24" t="s">
        <v>226</v>
      </c>
      <c r="F355" s="26"/>
      <c r="G355" s="45">
        <v>3412.44</v>
      </c>
    </row>
    <row r="356" spans="1:7" x14ac:dyDescent="0.3">
      <c r="A356" s="43">
        <v>45161</v>
      </c>
      <c r="B356" s="22" t="s">
        <v>136</v>
      </c>
      <c r="C356" s="35" t="s">
        <v>1339</v>
      </c>
      <c r="D356" s="18" t="s">
        <v>82</v>
      </c>
      <c r="E356" s="24" t="s">
        <v>252</v>
      </c>
      <c r="F356" s="26"/>
      <c r="G356" s="45">
        <v>3371.44</v>
      </c>
    </row>
    <row r="357" spans="1:7" x14ac:dyDescent="0.3">
      <c r="A357" s="42">
        <v>45161</v>
      </c>
      <c r="B357" s="22" t="s">
        <v>193</v>
      </c>
      <c r="C357" s="38">
        <v>269</v>
      </c>
      <c r="D357" s="18" t="s">
        <v>82</v>
      </c>
      <c r="E357" s="24" t="s">
        <v>252</v>
      </c>
      <c r="F357" s="26"/>
      <c r="G357" s="45">
        <v>23.75</v>
      </c>
    </row>
    <row r="358" spans="1:7" x14ac:dyDescent="0.3">
      <c r="A358" s="42">
        <v>45161</v>
      </c>
      <c r="B358" s="22" t="s">
        <v>103</v>
      </c>
      <c r="C358" s="18" t="s">
        <v>377</v>
      </c>
      <c r="D358" s="18" t="s">
        <v>65</v>
      </c>
      <c r="E358" s="24" t="s">
        <v>217</v>
      </c>
      <c r="F358" s="26"/>
      <c r="G358" s="45">
        <v>9.1999999999999993</v>
      </c>
    </row>
    <row r="359" spans="1:7" x14ac:dyDescent="0.3">
      <c r="A359" s="40">
        <v>45162</v>
      </c>
      <c r="B359" s="21" t="s">
        <v>103</v>
      </c>
      <c r="C359" s="40" t="s">
        <v>377</v>
      </c>
      <c r="D359" s="17" t="s">
        <v>629</v>
      </c>
      <c r="E359" s="30" t="s">
        <v>1340</v>
      </c>
      <c r="F359" s="63">
        <v>1328</v>
      </c>
      <c r="G359" s="44"/>
    </row>
    <row r="360" spans="1:7" x14ac:dyDescent="0.3">
      <c r="A360" s="40">
        <v>45162</v>
      </c>
      <c r="B360" s="21" t="s">
        <v>103</v>
      </c>
      <c r="C360" s="40" t="s">
        <v>377</v>
      </c>
      <c r="D360" s="17" t="s">
        <v>629</v>
      </c>
      <c r="E360" s="30" t="s">
        <v>1341</v>
      </c>
      <c r="F360" s="63">
        <v>3525.5</v>
      </c>
      <c r="G360" s="44"/>
    </row>
    <row r="361" spans="1:7" x14ac:dyDescent="0.3">
      <c r="A361" s="40">
        <v>45162</v>
      </c>
      <c r="B361" s="21" t="s">
        <v>103</v>
      </c>
      <c r="C361" s="40" t="s">
        <v>377</v>
      </c>
      <c r="D361" s="17" t="s">
        <v>629</v>
      </c>
      <c r="E361" s="30" t="s">
        <v>1342</v>
      </c>
      <c r="F361" s="63">
        <v>4080</v>
      </c>
      <c r="G361" s="44"/>
    </row>
    <row r="362" spans="1:7" x14ac:dyDescent="0.3">
      <c r="A362" s="40">
        <v>45162</v>
      </c>
      <c r="B362" s="21" t="s">
        <v>103</v>
      </c>
      <c r="C362" s="40" t="s">
        <v>377</v>
      </c>
      <c r="D362" s="17" t="s">
        <v>629</v>
      </c>
      <c r="E362" s="30" t="s">
        <v>1343</v>
      </c>
      <c r="F362" s="63">
        <v>2397</v>
      </c>
      <c r="G362" s="44"/>
    </row>
    <row r="363" spans="1:7" x14ac:dyDescent="0.3">
      <c r="A363" s="40">
        <v>45162</v>
      </c>
      <c r="B363" s="21" t="s">
        <v>103</v>
      </c>
      <c r="C363" s="40" t="s">
        <v>377</v>
      </c>
      <c r="D363" s="17" t="s">
        <v>629</v>
      </c>
      <c r="E363" s="30" t="s">
        <v>1344</v>
      </c>
      <c r="F363" s="63">
        <v>171</v>
      </c>
      <c r="G363" s="44"/>
    </row>
    <row r="364" spans="1:7" x14ac:dyDescent="0.3">
      <c r="A364" s="40">
        <v>45162</v>
      </c>
      <c r="B364" s="21" t="s">
        <v>103</v>
      </c>
      <c r="C364" s="40" t="s">
        <v>377</v>
      </c>
      <c r="D364" s="17" t="s">
        <v>629</v>
      </c>
      <c r="E364" s="30" t="s">
        <v>1345</v>
      </c>
      <c r="F364" s="63">
        <v>3066.41</v>
      </c>
      <c r="G364" s="44"/>
    </row>
    <row r="365" spans="1:7" x14ac:dyDescent="0.3">
      <c r="A365" s="40">
        <v>45162</v>
      </c>
      <c r="B365" s="21" t="s">
        <v>103</v>
      </c>
      <c r="C365" s="40" t="s">
        <v>377</v>
      </c>
      <c r="D365" s="17" t="s">
        <v>629</v>
      </c>
      <c r="E365" s="30" t="s">
        <v>1346</v>
      </c>
      <c r="F365" s="63">
        <v>375.96</v>
      </c>
      <c r="G365" s="44"/>
    </row>
    <row r="366" spans="1:7" x14ac:dyDescent="0.3">
      <c r="A366" s="40">
        <v>45162</v>
      </c>
      <c r="B366" s="21" t="s">
        <v>103</v>
      </c>
      <c r="C366" s="40" t="s">
        <v>377</v>
      </c>
      <c r="D366" s="17" t="s">
        <v>629</v>
      </c>
      <c r="E366" s="30" t="s">
        <v>1347</v>
      </c>
      <c r="F366" s="63">
        <v>72295.14</v>
      </c>
      <c r="G366" s="44"/>
    </row>
    <row r="367" spans="1:7" x14ac:dyDescent="0.3">
      <c r="A367" s="40">
        <v>45162</v>
      </c>
      <c r="B367" s="21" t="s">
        <v>192</v>
      </c>
      <c r="C367" s="36">
        <v>304114</v>
      </c>
      <c r="D367" s="17" t="s">
        <v>100</v>
      </c>
      <c r="E367" s="30" t="s">
        <v>1348</v>
      </c>
      <c r="F367" s="23"/>
      <c r="G367" s="45">
        <v>72295.14</v>
      </c>
    </row>
    <row r="368" spans="1:7" x14ac:dyDescent="0.3">
      <c r="A368" s="43">
        <v>45162</v>
      </c>
      <c r="B368" s="22" t="s">
        <v>175</v>
      </c>
      <c r="C368" s="17">
        <v>13530</v>
      </c>
      <c r="D368" s="18" t="s">
        <v>66</v>
      </c>
      <c r="E368" s="24" t="s">
        <v>226</v>
      </c>
      <c r="F368" s="26"/>
      <c r="G368" s="45">
        <v>375.96</v>
      </c>
    </row>
    <row r="369" spans="1:7" x14ac:dyDescent="0.3">
      <c r="A369" s="42">
        <v>45162</v>
      </c>
      <c r="B369" s="22" t="s">
        <v>1349</v>
      </c>
      <c r="C369" s="18">
        <v>1124</v>
      </c>
      <c r="D369" s="18" t="s">
        <v>82</v>
      </c>
      <c r="E369" s="24" t="s">
        <v>252</v>
      </c>
      <c r="F369" s="26"/>
      <c r="G369" s="45">
        <v>1328</v>
      </c>
    </row>
    <row r="370" spans="1:7" x14ac:dyDescent="0.3">
      <c r="A370" s="42">
        <v>45162</v>
      </c>
      <c r="B370" s="22" t="s">
        <v>160</v>
      </c>
      <c r="C370" s="35" t="s">
        <v>1350</v>
      </c>
      <c r="D370" s="18" t="s">
        <v>66</v>
      </c>
      <c r="E370" s="24" t="s">
        <v>226</v>
      </c>
      <c r="F370" s="26"/>
      <c r="G370" s="45">
        <v>4080</v>
      </c>
    </row>
    <row r="371" spans="1:7" x14ac:dyDescent="0.3">
      <c r="A371" s="43">
        <v>45162</v>
      </c>
      <c r="B371" s="22" t="s">
        <v>114</v>
      </c>
      <c r="C371" s="17">
        <v>173694</v>
      </c>
      <c r="D371" s="17" t="s">
        <v>68</v>
      </c>
      <c r="E371" s="24" t="s">
        <v>251</v>
      </c>
      <c r="F371" s="26"/>
      <c r="G371" s="45">
        <v>3525.5</v>
      </c>
    </row>
    <row r="372" spans="1:7" x14ac:dyDescent="0.3">
      <c r="A372" s="42">
        <v>45162</v>
      </c>
      <c r="B372" s="22" t="s">
        <v>1272</v>
      </c>
      <c r="C372" s="35" t="s">
        <v>1351</v>
      </c>
      <c r="D372" s="17" t="s">
        <v>66</v>
      </c>
      <c r="E372" s="24" t="s">
        <v>1352</v>
      </c>
      <c r="F372" s="26"/>
      <c r="G372" s="45">
        <v>3066.41</v>
      </c>
    </row>
    <row r="373" spans="1:7" x14ac:dyDescent="0.3">
      <c r="A373" s="42">
        <v>45162</v>
      </c>
      <c r="B373" s="22" t="s">
        <v>1272</v>
      </c>
      <c r="C373" s="35" t="s">
        <v>1353</v>
      </c>
      <c r="D373" s="17" t="s">
        <v>66</v>
      </c>
      <c r="E373" s="24" t="s">
        <v>1274</v>
      </c>
      <c r="F373" s="26"/>
      <c r="G373" s="45">
        <v>171</v>
      </c>
    </row>
    <row r="374" spans="1:7" x14ac:dyDescent="0.3">
      <c r="A374" s="42">
        <v>45162</v>
      </c>
      <c r="B374" s="22" t="s">
        <v>174</v>
      </c>
      <c r="C374" s="36">
        <v>1662</v>
      </c>
      <c r="D374" s="17" t="s">
        <v>66</v>
      </c>
      <c r="E374" s="24" t="s">
        <v>226</v>
      </c>
      <c r="F374" s="26"/>
      <c r="G374" s="45">
        <v>2397</v>
      </c>
    </row>
    <row r="375" spans="1:7" x14ac:dyDescent="0.3">
      <c r="A375" s="40">
        <v>45163</v>
      </c>
      <c r="B375" s="21" t="s">
        <v>103</v>
      </c>
      <c r="C375" s="40" t="s">
        <v>377</v>
      </c>
      <c r="D375" s="17" t="s">
        <v>629</v>
      </c>
      <c r="E375" s="30" t="s">
        <v>1354</v>
      </c>
      <c r="F375" s="44">
        <v>33415.79</v>
      </c>
      <c r="G375" s="44"/>
    </row>
    <row r="376" spans="1:7" x14ac:dyDescent="0.3">
      <c r="A376" s="42">
        <v>45163</v>
      </c>
      <c r="B376" s="22" t="s">
        <v>103</v>
      </c>
      <c r="C376" s="18" t="s">
        <v>377</v>
      </c>
      <c r="D376" s="18" t="s">
        <v>1144</v>
      </c>
      <c r="E376" s="24" t="s">
        <v>285</v>
      </c>
      <c r="F376" s="26"/>
      <c r="G376" s="45">
        <v>813.1</v>
      </c>
    </row>
    <row r="377" spans="1:7" x14ac:dyDescent="0.3">
      <c r="A377" s="41">
        <v>45163</v>
      </c>
      <c r="B377" s="21" t="s">
        <v>182</v>
      </c>
      <c r="C377" s="36">
        <v>50398650</v>
      </c>
      <c r="D377" s="17" t="s">
        <v>101</v>
      </c>
      <c r="E377" s="30" t="s">
        <v>1355</v>
      </c>
      <c r="F377" s="23"/>
      <c r="G377" s="45">
        <v>16255.96</v>
      </c>
    </row>
    <row r="378" spans="1:7" x14ac:dyDescent="0.3">
      <c r="A378" s="41">
        <v>45163</v>
      </c>
      <c r="B378" s="22" t="s">
        <v>135</v>
      </c>
      <c r="C378" s="17">
        <v>3455</v>
      </c>
      <c r="D378" s="17" t="s">
        <v>82</v>
      </c>
      <c r="E378" s="24" t="s">
        <v>252</v>
      </c>
      <c r="F378" s="26"/>
      <c r="G378" s="45">
        <v>6374.6</v>
      </c>
    </row>
    <row r="379" spans="1:7" x14ac:dyDescent="0.3">
      <c r="A379" s="43">
        <v>45163</v>
      </c>
      <c r="B379" s="21" t="s">
        <v>426</v>
      </c>
      <c r="C379" s="35" t="s">
        <v>1356</v>
      </c>
      <c r="D379" s="17" t="s">
        <v>66</v>
      </c>
      <c r="E379" s="24" t="s">
        <v>365</v>
      </c>
      <c r="F379" s="26"/>
      <c r="G379" s="45">
        <v>299.55</v>
      </c>
    </row>
    <row r="380" spans="1:7" x14ac:dyDescent="0.3">
      <c r="A380" s="41">
        <v>45163</v>
      </c>
      <c r="B380" s="21" t="s">
        <v>190</v>
      </c>
      <c r="C380" s="36">
        <v>205</v>
      </c>
      <c r="D380" s="19" t="s">
        <v>74</v>
      </c>
      <c r="E380" s="34" t="s">
        <v>1357</v>
      </c>
      <c r="F380" s="27"/>
      <c r="G380" s="45">
        <v>7460</v>
      </c>
    </row>
    <row r="381" spans="1:7" x14ac:dyDescent="0.3">
      <c r="A381" s="41">
        <v>45163</v>
      </c>
      <c r="B381" s="21" t="s">
        <v>196</v>
      </c>
      <c r="C381" s="35" t="s">
        <v>1358</v>
      </c>
      <c r="D381" s="17" t="s">
        <v>66</v>
      </c>
      <c r="E381" s="24" t="s">
        <v>226</v>
      </c>
      <c r="F381" s="26"/>
      <c r="G381" s="45">
        <v>1705.68</v>
      </c>
    </row>
    <row r="382" spans="1:7" x14ac:dyDescent="0.3">
      <c r="A382" s="42">
        <v>45163</v>
      </c>
      <c r="B382" s="22" t="s">
        <v>103</v>
      </c>
      <c r="C382" s="18" t="s">
        <v>377</v>
      </c>
      <c r="D382" s="18" t="s">
        <v>65</v>
      </c>
      <c r="E382" s="24" t="s">
        <v>217</v>
      </c>
      <c r="F382" s="26"/>
      <c r="G382" s="45">
        <v>6.8999999999999995</v>
      </c>
    </row>
    <row r="383" spans="1:7" x14ac:dyDescent="0.3">
      <c r="A383" s="41">
        <v>45163</v>
      </c>
      <c r="B383" s="21" t="s">
        <v>570</v>
      </c>
      <c r="C383" s="36">
        <v>14</v>
      </c>
      <c r="D383" s="17" t="s">
        <v>78</v>
      </c>
      <c r="E383" s="30" t="s">
        <v>571</v>
      </c>
      <c r="F383" s="23"/>
      <c r="G383" s="45">
        <v>500</v>
      </c>
    </row>
    <row r="384" spans="1:7" x14ac:dyDescent="0.3">
      <c r="A384" s="40">
        <v>45166</v>
      </c>
      <c r="B384" s="21" t="s">
        <v>103</v>
      </c>
      <c r="C384" s="40" t="s">
        <v>377</v>
      </c>
      <c r="D384" s="17" t="s">
        <v>62</v>
      </c>
      <c r="E384" s="30" t="s">
        <v>204</v>
      </c>
      <c r="F384" s="44">
        <v>100</v>
      </c>
      <c r="G384" s="44"/>
    </row>
    <row r="385" spans="1:7" x14ac:dyDescent="0.3">
      <c r="A385" s="40">
        <v>45166</v>
      </c>
      <c r="B385" s="21" t="s">
        <v>103</v>
      </c>
      <c r="C385" s="40" t="s">
        <v>377</v>
      </c>
      <c r="D385" s="17" t="s">
        <v>629</v>
      </c>
      <c r="E385" s="30" t="s">
        <v>1359</v>
      </c>
      <c r="F385" s="44">
        <v>53604.92</v>
      </c>
      <c r="G385" s="44"/>
    </row>
    <row r="386" spans="1:7" x14ac:dyDescent="0.3">
      <c r="A386" s="40">
        <v>45166</v>
      </c>
      <c r="B386" s="21" t="s">
        <v>103</v>
      </c>
      <c r="C386" s="40" t="s">
        <v>377</v>
      </c>
      <c r="D386" s="17" t="s">
        <v>62</v>
      </c>
      <c r="E386" s="30" t="s">
        <v>359</v>
      </c>
      <c r="F386" s="44">
        <v>813.11</v>
      </c>
      <c r="G386" s="44"/>
    </row>
    <row r="387" spans="1:7" x14ac:dyDescent="0.3">
      <c r="A387" s="40">
        <v>45166</v>
      </c>
      <c r="B387" s="22" t="s">
        <v>179</v>
      </c>
      <c r="C387" s="35" t="s">
        <v>1360</v>
      </c>
      <c r="D387" s="18" t="s">
        <v>81</v>
      </c>
      <c r="E387" s="24" t="s">
        <v>250</v>
      </c>
      <c r="F387" s="26"/>
      <c r="G387" s="45">
        <v>305.57</v>
      </c>
    </row>
    <row r="388" spans="1:7" x14ac:dyDescent="0.3">
      <c r="A388" s="41">
        <v>45166</v>
      </c>
      <c r="B388" s="21" t="s">
        <v>1131</v>
      </c>
      <c r="C388" s="36">
        <v>17764</v>
      </c>
      <c r="D388" s="17" t="s">
        <v>82</v>
      </c>
      <c r="E388" s="30" t="s">
        <v>252</v>
      </c>
      <c r="F388" s="23"/>
      <c r="G388" s="45">
        <v>16119.9</v>
      </c>
    </row>
    <row r="389" spans="1:7" x14ac:dyDescent="0.3">
      <c r="A389" s="41">
        <v>45166</v>
      </c>
      <c r="B389" s="21" t="s">
        <v>1131</v>
      </c>
      <c r="C389" s="36">
        <v>17763</v>
      </c>
      <c r="D389" s="17" t="s">
        <v>66</v>
      </c>
      <c r="E389" s="30" t="s">
        <v>226</v>
      </c>
      <c r="F389" s="23"/>
      <c r="G389" s="45">
        <v>2189.4</v>
      </c>
    </row>
    <row r="390" spans="1:7" x14ac:dyDescent="0.3">
      <c r="A390" s="41">
        <v>45166</v>
      </c>
      <c r="B390" s="22" t="s">
        <v>140</v>
      </c>
      <c r="C390" s="35" t="s">
        <v>1361</v>
      </c>
      <c r="D390" s="18" t="s">
        <v>81</v>
      </c>
      <c r="E390" s="24" t="s">
        <v>250</v>
      </c>
      <c r="F390" s="26"/>
      <c r="G390" s="45">
        <v>1333</v>
      </c>
    </row>
    <row r="391" spans="1:7" x14ac:dyDescent="0.3">
      <c r="A391" s="40">
        <v>45166</v>
      </c>
      <c r="B391" s="22" t="s">
        <v>1362</v>
      </c>
      <c r="C391" s="35" t="s">
        <v>1363</v>
      </c>
      <c r="D391" s="18" t="s">
        <v>66</v>
      </c>
      <c r="E391" s="24" t="s">
        <v>1364</v>
      </c>
      <c r="F391" s="26"/>
      <c r="G391" s="45">
        <v>276.32</v>
      </c>
    </row>
    <row r="392" spans="1:7" x14ac:dyDescent="0.3">
      <c r="A392" s="40">
        <v>45166</v>
      </c>
      <c r="B392" s="22" t="s">
        <v>1365</v>
      </c>
      <c r="C392" s="35" t="s">
        <v>1366</v>
      </c>
      <c r="D392" s="18" t="s">
        <v>66</v>
      </c>
      <c r="E392" s="24" t="s">
        <v>1367</v>
      </c>
      <c r="F392" s="26"/>
      <c r="G392" s="45">
        <v>636.9</v>
      </c>
    </row>
    <row r="393" spans="1:7" x14ac:dyDescent="0.3">
      <c r="A393" s="40">
        <v>45166</v>
      </c>
      <c r="B393" s="22" t="s">
        <v>159</v>
      </c>
      <c r="C393" s="35" t="s">
        <v>1368</v>
      </c>
      <c r="D393" s="18" t="s">
        <v>81</v>
      </c>
      <c r="E393" s="24" t="s">
        <v>250</v>
      </c>
      <c r="F393" s="26"/>
      <c r="G393" s="45">
        <v>281.52999999999997</v>
      </c>
    </row>
    <row r="394" spans="1:7" x14ac:dyDescent="0.3">
      <c r="A394" s="43">
        <v>45166</v>
      </c>
      <c r="B394" s="22" t="s">
        <v>114</v>
      </c>
      <c r="C394" s="17">
        <v>176291</v>
      </c>
      <c r="D394" s="17" t="s">
        <v>68</v>
      </c>
      <c r="E394" s="24" t="s">
        <v>251</v>
      </c>
      <c r="F394" s="26"/>
      <c r="G394" s="45">
        <v>5423.81</v>
      </c>
    </row>
    <row r="395" spans="1:7" x14ac:dyDescent="0.3">
      <c r="A395" s="43">
        <v>45166</v>
      </c>
      <c r="B395" s="22" t="s">
        <v>176</v>
      </c>
      <c r="C395" s="36" t="s">
        <v>1369</v>
      </c>
      <c r="D395" s="18" t="s">
        <v>76</v>
      </c>
      <c r="E395" s="24" t="s">
        <v>1370</v>
      </c>
      <c r="F395" s="26"/>
      <c r="G395" s="45">
        <v>783.6</v>
      </c>
    </row>
    <row r="396" spans="1:7" x14ac:dyDescent="0.3">
      <c r="A396" s="43">
        <v>45166</v>
      </c>
      <c r="B396" s="25" t="s">
        <v>142</v>
      </c>
      <c r="C396" s="35" t="s">
        <v>1371</v>
      </c>
      <c r="D396" s="20" t="s">
        <v>68</v>
      </c>
      <c r="E396" s="32" t="s">
        <v>875</v>
      </c>
      <c r="F396" s="98"/>
      <c r="G396" s="45">
        <v>259.89999999999998</v>
      </c>
    </row>
    <row r="397" spans="1:7" x14ac:dyDescent="0.3">
      <c r="A397" s="43">
        <v>45166</v>
      </c>
      <c r="B397" s="22" t="s">
        <v>877</v>
      </c>
      <c r="C397" s="17">
        <v>4001</v>
      </c>
      <c r="D397" s="65" t="s">
        <v>82</v>
      </c>
      <c r="E397" s="24" t="s">
        <v>521</v>
      </c>
      <c r="F397" s="26"/>
      <c r="G397" s="45">
        <v>7461</v>
      </c>
    </row>
    <row r="398" spans="1:7" x14ac:dyDescent="0.3">
      <c r="A398" s="43">
        <v>45166</v>
      </c>
      <c r="B398" s="22" t="s">
        <v>1372</v>
      </c>
      <c r="C398" s="18">
        <v>1748</v>
      </c>
      <c r="D398" s="18" t="s">
        <v>66</v>
      </c>
      <c r="E398" s="24" t="s">
        <v>226</v>
      </c>
      <c r="F398" s="26"/>
      <c r="G398" s="45">
        <v>4704</v>
      </c>
    </row>
    <row r="399" spans="1:7" x14ac:dyDescent="0.3">
      <c r="A399" s="41">
        <v>45166</v>
      </c>
      <c r="B399" s="21" t="s">
        <v>196</v>
      </c>
      <c r="C399" s="35" t="s">
        <v>1373</v>
      </c>
      <c r="D399" s="17" t="s">
        <v>66</v>
      </c>
      <c r="E399" s="24" t="s">
        <v>226</v>
      </c>
      <c r="F399" s="26"/>
      <c r="G399" s="45">
        <v>2220</v>
      </c>
    </row>
    <row r="400" spans="1:7" x14ac:dyDescent="0.3">
      <c r="A400" s="42">
        <v>45166</v>
      </c>
      <c r="B400" s="22" t="s">
        <v>103</v>
      </c>
      <c r="C400" s="18" t="s">
        <v>377</v>
      </c>
      <c r="D400" s="18" t="s">
        <v>65</v>
      </c>
      <c r="E400" s="24" t="s">
        <v>422</v>
      </c>
      <c r="F400" s="26"/>
      <c r="G400" s="45">
        <v>1.71</v>
      </c>
    </row>
    <row r="401" spans="1:7" x14ac:dyDescent="0.3">
      <c r="A401" s="42">
        <v>45166</v>
      </c>
      <c r="B401" s="22" t="s">
        <v>103</v>
      </c>
      <c r="C401" s="18" t="s">
        <v>377</v>
      </c>
      <c r="D401" s="18" t="s">
        <v>65</v>
      </c>
      <c r="E401" s="24" t="s">
        <v>422</v>
      </c>
      <c r="F401" s="26"/>
      <c r="G401" s="45">
        <v>5</v>
      </c>
    </row>
    <row r="402" spans="1:7" x14ac:dyDescent="0.3">
      <c r="A402" s="40">
        <v>45166</v>
      </c>
      <c r="B402" s="21" t="s">
        <v>152</v>
      </c>
      <c r="C402" s="36" t="s">
        <v>384</v>
      </c>
      <c r="D402" s="17" t="s">
        <v>63</v>
      </c>
      <c r="E402" s="30" t="s">
        <v>265</v>
      </c>
      <c r="F402" s="23"/>
      <c r="G402" s="45">
        <v>3666.02</v>
      </c>
    </row>
    <row r="403" spans="1:7" x14ac:dyDescent="0.3">
      <c r="A403" s="41">
        <v>45166</v>
      </c>
      <c r="B403" s="22" t="s">
        <v>135</v>
      </c>
      <c r="C403" s="17">
        <v>3498</v>
      </c>
      <c r="D403" s="17" t="s">
        <v>66</v>
      </c>
      <c r="E403" s="24" t="s">
        <v>226</v>
      </c>
      <c r="F403" s="26"/>
      <c r="G403" s="45">
        <v>3344</v>
      </c>
    </row>
    <row r="404" spans="1:7" x14ac:dyDescent="0.3">
      <c r="A404" s="41">
        <v>45166</v>
      </c>
      <c r="B404" s="21" t="s">
        <v>132</v>
      </c>
      <c r="C404" s="36">
        <v>833</v>
      </c>
      <c r="D404" s="17" t="s">
        <v>78</v>
      </c>
      <c r="E404" s="30" t="s">
        <v>1374</v>
      </c>
      <c r="F404" s="23"/>
      <c r="G404" s="45">
        <v>4600</v>
      </c>
    </row>
    <row r="405" spans="1:7" x14ac:dyDescent="0.3">
      <c r="A405" s="43">
        <v>45166</v>
      </c>
      <c r="B405" s="22" t="s">
        <v>146</v>
      </c>
      <c r="C405" s="17">
        <v>14364</v>
      </c>
      <c r="D405" s="18" t="s">
        <v>82</v>
      </c>
      <c r="E405" s="24" t="s">
        <v>252</v>
      </c>
      <c r="F405" s="26"/>
      <c r="G405" s="45">
        <v>820</v>
      </c>
    </row>
    <row r="406" spans="1:7" x14ac:dyDescent="0.3">
      <c r="A406" s="42">
        <v>45166</v>
      </c>
      <c r="B406" s="22" t="s">
        <v>103</v>
      </c>
      <c r="C406" s="18" t="s">
        <v>377</v>
      </c>
      <c r="D406" s="18" t="s">
        <v>65</v>
      </c>
      <c r="E406" s="24" t="s">
        <v>217</v>
      </c>
      <c r="F406" s="26"/>
      <c r="G406" s="45">
        <v>6.8999999999999995</v>
      </c>
    </row>
    <row r="407" spans="1:7" x14ac:dyDescent="0.3">
      <c r="A407" s="40">
        <v>45167</v>
      </c>
      <c r="B407" s="21" t="s">
        <v>103</v>
      </c>
      <c r="C407" s="40" t="s">
        <v>377</v>
      </c>
      <c r="D407" s="17" t="s">
        <v>62</v>
      </c>
      <c r="E407" s="30" t="s">
        <v>204</v>
      </c>
      <c r="F407" s="44">
        <v>7198.78</v>
      </c>
      <c r="G407" s="45"/>
    </row>
    <row r="408" spans="1:7" x14ac:dyDescent="0.3">
      <c r="A408" s="40">
        <v>45167</v>
      </c>
      <c r="B408" s="21" t="s">
        <v>103</v>
      </c>
      <c r="C408" s="40" t="s">
        <v>377</v>
      </c>
      <c r="D408" s="17" t="s">
        <v>629</v>
      </c>
      <c r="E408" s="30" t="s">
        <v>1375</v>
      </c>
      <c r="F408" s="44">
        <v>141830.48000000001</v>
      </c>
      <c r="G408" s="45"/>
    </row>
    <row r="409" spans="1:7" x14ac:dyDescent="0.3">
      <c r="A409" s="41">
        <v>45167</v>
      </c>
      <c r="B409" s="23" t="s">
        <v>157</v>
      </c>
      <c r="C409" s="36" t="s">
        <v>1199</v>
      </c>
      <c r="D409" s="17" t="s">
        <v>85</v>
      </c>
      <c r="E409" s="34" t="s">
        <v>904</v>
      </c>
      <c r="F409" s="27"/>
      <c r="G409" s="45">
        <v>34202.629999999997</v>
      </c>
    </row>
    <row r="410" spans="1:7" x14ac:dyDescent="0.3">
      <c r="A410" s="41">
        <v>45167</v>
      </c>
      <c r="B410" s="21" t="s">
        <v>1131</v>
      </c>
      <c r="C410" s="36">
        <v>17720</v>
      </c>
      <c r="D410" s="17" t="s">
        <v>66</v>
      </c>
      <c r="E410" s="30" t="s">
        <v>226</v>
      </c>
      <c r="F410" s="23"/>
      <c r="G410" s="45">
        <v>2708</v>
      </c>
    </row>
    <row r="411" spans="1:7" x14ac:dyDescent="0.3">
      <c r="A411" s="41">
        <v>45167</v>
      </c>
      <c r="B411" s="21" t="s">
        <v>1131</v>
      </c>
      <c r="C411" s="36">
        <v>17683</v>
      </c>
      <c r="D411" s="17" t="s">
        <v>82</v>
      </c>
      <c r="E411" s="30" t="s">
        <v>252</v>
      </c>
      <c r="F411" s="23"/>
      <c r="G411" s="45">
        <v>2124.9</v>
      </c>
    </row>
    <row r="412" spans="1:7" x14ac:dyDescent="0.3">
      <c r="A412" s="41">
        <v>45167</v>
      </c>
      <c r="B412" s="21" t="s">
        <v>1131</v>
      </c>
      <c r="C412" s="36">
        <v>17714</v>
      </c>
      <c r="D412" s="17" t="s">
        <v>66</v>
      </c>
      <c r="E412" s="30" t="s">
        <v>226</v>
      </c>
      <c r="F412" s="23"/>
      <c r="G412" s="45">
        <v>500</v>
      </c>
    </row>
    <row r="413" spans="1:7" x14ac:dyDescent="0.3">
      <c r="A413" s="41">
        <v>45167</v>
      </c>
      <c r="B413" s="21" t="s">
        <v>1131</v>
      </c>
      <c r="C413" s="36">
        <v>17690</v>
      </c>
      <c r="D413" s="17" t="s">
        <v>82</v>
      </c>
      <c r="E413" s="30" t="s">
        <v>252</v>
      </c>
      <c r="F413" s="23"/>
      <c r="G413" s="45">
        <v>1875.3</v>
      </c>
    </row>
    <row r="414" spans="1:7" x14ac:dyDescent="0.3">
      <c r="A414" s="42">
        <v>45167</v>
      </c>
      <c r="B414" s="22" t="s">
        <v>103</v>
      </c>
      <c r="C414" s="18" t="s">
        <v>377</v>
      </c>
      <c r="D414" s="18" t="s">
        <v>65</v>
      </c>
      <c r="E414" s="24" t="s">
        <v>208</v>
      </c>
      <c r="F414" s="26"/>
      <c r="G414" s="45">
        <v>28.89</v>
      </c>
    </row>
    <row r="415" spans="1:7" x14ac:dyDescent="0.3">
      <c r="A415" s="42">
        <v>45167</v>
      </c>
      <c r="B415" s="26" t="s">
        <v>1376</v>
      </c>
      <c r="C415" s="17" t="s">
        <v>381</v>
      </c>
      <c r="D415" s="18" t="s">
        <v>76</v>
      </c>
      <c r="E415" s="30" t="s">
        <v>235</v>
      </c>
      <c r="F415" s="26"/>
      <c r="G415" s="45">
        <v>36.36</v>
      </c>
    </row>
    <row r="416" spans="1:7" x14ac:dyDescent="0.3">
      <c r="A416" s="42">
        <v>45167</v>
      </c>
      <c r="B416" s="22" t="s">
        <v>103</v>
      </c>
      <c r="C416" s="18" t="s">
        <v>377</v>
      </c>
      <c r="D416" s="18" t="s">
        <v>65</v>
      </c>
      <c r="E416" s="24" t="s">
        <v>422</v>
      </c>
      <c r="F416" s="26"/>
      <c r="G416" s="45">
        <v>2.5</v>
      </c>
    </row>
    <row r="417" spans="1:7" x14ac:dyDescent="0.3">
      <c r="A417" s="41">
        <v>45167</v>
      </c>
      <c r="B417" s="23" t="s">
        <v>157</v>
      </c>
      <c r="C417" s="36" t="s">
        <v>1199</v>
      </c>
      <c r="D417" s="17" t="s">
        <v>85</v>
      </c>
      <c r="E417" s="34" t="s">
        <v>904</v>
      </c>
      <c r="F417" s="27"/>
      <c r="G417" s="45">
        <v>107627.85</v>
      </c>
    </row>
    <row r="418" spans="1:7" x14ac:dyDescent="0.3">
      <c r="A418" s="42">
        <v>45167</v>
      </c>
      <c r="B418" s="22" t="s">
        <v>103</v>
      </c>
      <c r="C418" s="18" t="s">
        <v>377</v>
      </c>
      <c r="D418" s="18" t="s">
        <v>65</v>
      </c>
      <c r="E418" s="24" t="s">
        <v>217</v>
      </c>
      <c r="F418" s="26"/>
      <c r="G418" s="45">
        <v>2.2999999999999998</v>
      </c>
    </row>
    <row r="419" spans="1:7" x14ac:dyDescent="0.3">
      <c r="A419" s="40">
        <v>45168</v>
      </c>
      <c r="B419" s="21" t="s">
        <v>103</v>
      </c>
      <c r="C419" s="40" t="s">
        <v>377</v>
      </c>
      <c r="D419" s="17" t="s">
        <v>629</v>
      </c>
      <c r="E419" s="30" t="s">
        <v>204</v>
      </c>
      <c r="F419" s="44">
        <v>107.7</v>
      </c>
      <c r="G419" s="44"/>
    </row>
    <row r="420" spans="1:7" x14ac:dyDescent="0.3">
      <c r="A420" s="40">
        <v>45168</v>
      </c>
      <c r="B420" s="21" t="s">
        <v>103</v>
      </c>
      <c r="C420" s="40" t="s">
        <v>377</v>
      </c>
      <c r="D420" s="17" t="s">
        <v>629</v>
      </c>
      <c r="E420" s="30" t="s">
        <v>1377</v>
      </c>
      <c r="F420" s="44">
        <v>58816.44</v>
      </c>
      <c r="G420" s="44"/>
    </row>
    <row r="421" spans="1:7" x14ac:dyDescent="0.3">
      <c r="A421" s="43">
        <v>45168</v>
      </c>
      <c r="B421" s="21" t="s">
        <v>110</v>
      </c>
      <c r="C421" s="36">
        <v>442193</v>
      </c>
      <c r="D421" s="17" t="s">
        <v>83</v>
      </c>
      <c r="E421" s="24" t="s">
        <v>216</v>
      </c>
      <c r="F421" s="26"/>
      <c r="G421" s="45">
        <v>2422.7399999999998</v>
      </c>
    </row>
    <row r="422" spans="1:7" x14ac:dyDescent="0.3">
      <c r="A422" s="43">
        <v>45168</v>
      </c>
      <c r="B422" s="21" t="s">
        <v>680</v>
      </c>
      <c r="C422" s="35" t="s">
        <v>1378</v>
      </c>
      <c r="D422" s="17" t="s">
        <v>68</v>
      </c>
      <c r="E422" s="24" t="s">
        <v>251</v>
      </c>
      <c r="F422" s="26"/>
      <c r="G422" s="45">
        <v>1011.8</v>
      </c>
    </row>
    <row r="423" spans="1:7" x14ac:dyDescent="0.3">
      <c r="A423" s="43">
        <v>45168</v>
      </c>
      <c r="B423" s="26" t="s">
        <v>147</v>
      </c>
      <c r="C423" s="17">
        <v>255340</v>
      </c>
      <c r="D423" s="18" t="s">
        <v>66</v>
      </c>
      <c r="E423" s="24" t="s">
        <v>259</v>
      </c>
      <c r="F423" s="26"/>
      <c r="G423" s="45">
        <v>2210.4</v>
      </c>
    </row>
    <row r="424" spans="1:7" x14ac:dyDescent="0.3">
      <c r="A424" s="42">
        <v>45168</v>
      </c>
      <c r="B424" s="22" t="s">
        <v>139</v>
      </c>
      <c r="C424" s="18">
        <v>842040</v>
      </c>
      <c r="D424" s="18" t="s">
        <v>81</v>
      </c>
      <c r="E424" s="24" t="s">
        <v>250</v>
      </c>
      <c r="F424" s="26"/>
      <c r="G424" s="45">
        <v>161.04</v>
      </c>
    </row>
    <row r="425" spans="1:7" x14ac:dyDescent="0.3">
      <c r="A425" s="40">
        <v>45168</v>
      </c>
      <c r="B425" s="21" t="s">
        <v>999</v>
      </c>
      <c r="C425" s="36">
        <v>2275</v>
      </c>
      <c r="D425" s="17" t="s">
        <v>78</v>
      </c>
      <c r="E425" s="30" t="s">
        <v>1379</v>
      </c>
      <c r="F425" s="23"/>
      <c r="G425" s="45">
        <v>968.75</v>
      </c>
    </row>
    <row r="426" spans="1:7" x14ac:dyDescent="0.3">
      <c r="A426" s="41">
        <v>45168</v>
      </c>
      <c r="B426" s="23" t="s">
        <v>618</v>
      </c>
      <c r="C426" s="36">
        <v>77588</v>
      </c>
      <c r="D426" s="17" t="s">
        <v>78</v>
      </c>
      <c r="E426" s="30" t="s">
        <v>1380</v>
      </c>
      <c r="F426" s="23"/>
      <c r="G426" s="45">
        <v>1288</v>
      </c>
    </row>
    <row r="427" spans="1:7" x14ac:dyDescent="0.3">
      <c r="A427" s="42">
        <v>45168</v>
      </c>
      <c r="B427" s="22" t="s">
        <v>174</v>
      </c>
      <c r="C427" s="36">
        <v>1853</v>
      </c>
      <c r="D427" s="17" t="s">
        <v>66</v>
      </c>
      <c r="E427" s="24" t="s">
        <v>226</v>
      </c>
      <c r="F427" s="26"/>
      <c r="G427" s="45">
        <v>4036.82</v>
      </c>
    </row>
    <row r="428" spans="1:7" x14ac:dyDescent="0.3">
      <c r="A428" s="41">
        <v>45168</v>
      </c>
      <c r="B428" s="21" t="s">
        <v>118</v>
      </c>
      <c r="C428" s="36">
        <v>1408</v>
      </c>
      <c r="D428" s="17" t="s">
        <v>75</v>
      </c>
      <c r="E428" s="30" t="s">
        <v>1381</v>
      </c>
      <c r="F428" s="23"/>
      <c r="G428" s="45">
        <v>986.7</v>
      </c>
    </row>
    <row r="429" spans="1:7" x14ac:dyDescent="0.3">
      <c r="A429" s="43">
        <v>45168</v>
      </c>
      <c r="B429" s="26" t="s">
        <v>195</v>
      </c>
      <c r="C429" s="17">
        <v>582</v>
      </c>
      <c r="D429" s="18" t="s">
        <v>68</v>
      </c>
      <c r="E429" s="24" t="s">
        <v>251</v>
      </c>
      <c r="F429" s="26"/>
      <c r="G429" s="45">
        <v>4085</v>
      </c>
    </row>
    <row r="430" spans="1:7" x14ac:dyDescent="0.3">
      <c r="A430" s="41">
        <v>45168</v>
      </c>
      <c r="B430" s="21" t="s">
        <v>118</v>
      </c>
      <c r="C430" s="36">
        <v>1411</v>
      </c>
      <c r="D430" s="17" t="s">
        <v>75</v>
      </c>
      <c r="E430" s="30" t="s">
        <v>1382</v>
      </c>
      <c r="F430" s="23"/>
      <c r="G430" s="45">
        <v>3879.15</v>
      </c>
    </row>
    <row r="431" spans="1:7" x14ac:dyDescent="0.3">
      <c r="A431" s="42">
        <v>45168</v>
      </c>
      <c r="B431" s="22" t="s">
        <v>1313</v>
      </c>
      <c r="C431" s="35" t="s">
        <v>1383</v>
      </c>
      <c r="D431" s="18" t="s">
        <v>66</v>
      </c>
      <c r="E431" s="24" t="s">
        <v>226</v>
      </c>
      <c r="F431" s="26"/>
      <c r="G431" s="45">
        <v>530</v>
      </c>
    </row>
    <row r="432" spans="1:7" x14ac:dyDescent="0.3">
      <c r="A432" s="42">
        <v>45168</v>
      </c>
      <c r="B432" s="22" t="s">
        <v>137</v>
      </c>
      <c r="C432" s="18">
        <v>138</v>
      </c>
      <c r="D432" s="18" t="s">
        <v>66</v>
      </c>
      <c r="E432" s="24" t="s">
        <v>226</v>
      </c>
      <c r="F432" s="26"/>
      <c r="G432" s="45">
        <v>754.95</v>
      </c>
    </row>
    <row r="433" spans="1:7" x14ac:dyDescent="0.3">
      <c r="A433" s="43">
        <v>45168</v>
      </c>
      <c r="B433" s="26" t="s">
        <v>195</v>
      </c>
      <c r="C433" s="17">
        <v>594</v>
      </c>
      <c r="D433" s="18" t="s">
        <v>68</v>
      </c>
      <c r="E433" s="24" t="s">
        <v>251</v>
      </c>
      <c r="F433" s="26"/>
      <c r="G433" s="45">
        <v>98</v>
      </c>
    </row>
    <row r="434" spans="1:7" x14ac:dyDescent="0.3">
      <c r="A434" s="43">
        <v>45168</v>
      </c>
      <c r="B434" s="26" t="s">
        <v>195</v>
      </c>
      <c r="C434" s="17">
        <v>593</v>
      </c>
      <c r="D434" s="18" t="s">
        <v>68</v>
      </c>
      <c r="E434" s="24" t="s">
        <v>251</v>
      </c>
      <c r="F434" s="26"/>
      <c r="G434" s="45">
        <v>3990</v>
      </c>
    </row>
    <row r="435" spans="1:7" x14ac:dyDescent="0.3">
      <c r="A435" s="43">
        <v>45168</v>
      </c>
      <c r="B435" s="26" t="s">
        <v>195</v>
      </c>
      <c r="C435" s="17">
        <v>591</v>
      </c>
      <c r="D435" s="18" t="s">
        <v>68</v>
      </c>
      <c r="E435" s="24" t="s">
        <v>251</v>
      </c>
      <c r="F435" s="26"/>
      <c r="G435" s="45">
        <v>980</v>
      </c>
    </row>
    <row r="436" spans="1:7" x14ac:dyDescent="0.3">
      <c r="A436" s="43">
        <v>45168</v>
      </c>
      <c r="B436" s="26" t="s">
        <v>195</v>
      </c>
      <c r="C436" s="17">
        <v>590</v>
      </c>
      <c r="D436" s="18" t="s">
        <v>68</v>
      </c>
      <c r="E436" s="24" t="s">
        <v>251</v>
      </c>
      <c r="F436" s="26"/>
      <c r="G436" s="45">
        <v>5440</v>
      </c>
    </row>
    <row r="437" spans="1:7" x14ac:dyDescent="0.3">
      <c r="A437" s="43">
        <v>45168</v>
      </c>
      <c r="B437" s="22" t="s">
        <v>136</v>
      </c>
      <c r="C437" s="35" t="s">
        <v>1384</v>
      </c>
      <c r="D437" s="18" t="s">
        <v>82</v>
      </c>
      <c r="E437" s="24" t="s">
        <v>252</v>
      </c>
      <c r="F437" s="26"/>
      <c r="G437" s="45">
        <v>2224.8000000000002</v>
      </c>
    </row>
    <row r="438" spans="1:7" x14ac:dyDescent="0.3">
      <c r="A438" s="43">
        <v>45168</v>
      </c>
      <c r="B438" s="22" t="s">
        <v>136</v>
      </c>
      <c r="C438" s="35" t="s">
        <v>1385</v>
      </c>
      <c r="D438" s="18" t="s">
        <v>66</v>
      </c>
      <c r="E438" s="24" t="s">
        <v>226</v>
      </c>
      <c r="F438" s="26"/>
      <c r="G438" s="45">
        <v>420</v>
      </c>
    </row>
    <row r="439" spans="1:7" x14ac:dyDescent="0.3">
      <c r="A439" s="43">
        <v>45168</v>
      </c>
      <c r="B439" s="22" t="s">
        <v>136</v>
      </c>
      <c r="C439" s="35" t="s">
        <v>1386</v>
      </c>
      <c r="D439" s="18" t="s">
        <v>66</v>
      </c>
      <c r="E439" s="24" t="s">
        <v>226</v>
      </c>
      <c r="F439" s="26"/>
      <c r="G439" s="45">
        <v>1932.72</v>
      </c>
    </row>
    <row r="440" spans="1:7" x14ac:dyDescent="0.3">
      <c r="A440" s="43">
        <v>45168</v>
      </c>
      <c r="B440" s="22" t="s">
        <v>136</v>
      </c>
      <c r="C440" s="35" t="s">
        <v>1387</v>
      </c>
      <c r="D440" s="18" t="s">
        <v>66</v>
      </c>
      <c r="E440" s="24" t="s">
        <v>226</v>
      </c>
      <c r="F440" s="26"/>
      <c r="G440" s="45">
        <v>509.2</v>
      </c>
    </row>
    <row r="441" spans="1:7" x14ac:dyDescent="0.3">
      <c r="A441" s="43">
        <v>45168</v>
      </c>
      <c r="B441" s="22" t="s">
        <v>136</v>
      </c>
      <c r="C441" s="36">
        <v>542</v>
      </c>
      <c r="D441" s="18" t="s">
        <v>66</v>
      </c>
      <c r="E441" s="24" t="s">
        <v>226</v>
      </c>
      <c r="F441" s="26"/>
      <c r="G441" s="45">
        <v>870</v>
      </c>
    </row>
    <row r="442" spans="1:7" x14ac:dyDescent="0.3">
      <c r="A442" s="43">
        <v>45168</v>
      </c>
      <c r="B442" s="22" t="s">
        <v>136</v>
      </c>
      <c r="C442" s="36">
        <v>544</v>
      </c>
      <c r="D442" s="18" t="s">
        <v>66</v>
      </c>
      <c r="E442" s="24" t="s">
        <v>226</v>
      </c>
      <c r="F442" s="26"/>
      <c r="G442" s="45">
        <v>95.6</v>
      </c>
    </row>
    <row r="443" spans="1:7" x14ac:dyDescent="0.3">
      <c r="A443" s="43">
        <v>45168</v>
      </c>
      <c r="B443" s="22" t="s">
        <v>136</v>
      </c>
      <c r="C443" s="35" t="s">
        <v>1388</v>
      </c>
      <c r="D443" s="18" t="s">
        <v>82</v>
      </c>
      <c r="E443" s="24" t="s">
        <v>252</v>
      </c>
      <c r="F443" s="26"/>
      <c r="G443" s="45">
        <v>87</v>
      </c>
    </row>
    <row r="444" spans="1:7" x14ac:dyDescent="0.3">
      <c r="A444" s="43">
        <v>45168</v>
      </c>
      <c r="B444" s="22" t="s">
        <v>136</v>
      </c>
      <c r="C444" s="35" t="s">
        <v>1389</v>
      </c>
      <c r="D444" s="18" t="s">
        <v>66</v>
      </c>
      <c r="E444" s="24" t="s">
        <v>226</v>
      </c>
      <c r="F444" s="26"/>
      <c r="G444" s="45">
        <v>8164.24</v>
      </c>
    </row>
    <row r="445" spans="1:7" x14ac:dyDescent="0.3">
      <c r="A445" s="43">
        <v>45168</v>
      </c>
      <c r="B445" s="22" t="s">
        <v>136</v>
      </c>
      <c r="C445" s="35" t="s">
        <v>1390</v>
      </c>
      <c r="D445" s="18" t="s">
        <v>66</v>
      </c>
      <c r="E445" s="24" t="s">
        <v>252</v>
      </c>
      <c r="F445" s="26"/>
      <c r="G445" s="45">
        <v>6125.06</v>
      </c>
    </row>
    <row r="446" spans="1:7" x14ac:dyDescent="0.3">
      <c r="A446" s="43">
        <v>45168</v>
      </c>
      <c r="B446" s="25" t="s">
        <v>1391</v>
      </c>
      <c r="C446" s="35" t="s">
        <v>1392</v>
      </c>
      <c r="D446" s="20" t="s">
        <v>66</v>
      </c>
      <c r="E446" s="32" t="s">
        <v>365</v>
      </c>
      <c r="F446" s="98"/>
      <c r="G446" s="45">
        <v>399.4</v>
      </c>
    </row>
    <row r="447" spans="1:7" x14ac:dyDescent="0.3">
      <c r="A447" s="42">
        <v>45168</v>
      </c>
      <c r="B447" s="22" t="s">
        <v>103</v>
      </c>
      <c r="C447" s="18" t="s">
        <v>377</v>
      </c>
      <c r="D447" s="18" t="s">
        <v>65</v>
      </c>
      <c r="E447" s="24" t="s">
        <v>217</v>
      </c>
      <c r="F447" s="26"/>
      <c r="G447" s="45">
        <v>20.7</v>
      </c>
    </row>
    <row r="448" spans="1:7" x14ac:dyDescent="0.3">
      <c r="A448" s="42">
        <v>45168</v>
      </c>
      <c r="B448" s="22" t="s">
        <v>1289</v>
      </c>
      <c r="C448" s="35" t="s">
        <v>1393</v>
      </c>
      <c r="D448" s="17" t="s">
        <v>66</v>
      </c>
      <c r="E448" s="24" t="s">
        <v>226</v>
      </c>
      <c r="F448" s="26"/>
      <c r="G448" s="45">
        <v>1149</v>
      </c>
    </row>
    <row r="449" spans="1:7" x14ac:dyDescent="0.3">
      <c r="A449" s="43">
        <v>45168</v>
      </c>
      <c r="B449" s="25" t="s">
        <v>142</v>
      </c>
      <c r="C449" s="35" t="s">
        <v>1394</v>
      </c>
      <c r="D449" s="20" t="s">
        <v>68</v>
      </c>
      <c r="E449" s="32" t="s">
        <v>257</v>
      </c>
      <c r="F449" s="98"/>
      <c r="G449" s="45">
        <v>143</v>
      </c>
    </row>
    <row r="450" spans="1:7" x14ac:dyDescent="0.3">
      <c r="A450" s="43">
        <v>45168</v>
      </c>
      <c r="B450" s="25" t="s">
        <v>142</v>
      </c>
      <c r="C450" s="35" t="s">
        <v>1395</v>
      </c>
      <c r="D450" s="20" t="s">
        <v>68</v>
      </c>
      <c r="E450" s="32" t="s">
        <v>257</v>
      </c>
      <c r="F450" s="98"/>
      <c r="G450" s="45">
        <v>3383.15</v>
      </c>
    </row>
    <row r="451" spans="1:7" x14ac:dyDescent="0.3">
      <c r="A451" s="41">
        <v>45168</v>
      </c>
      <c r="B451" s="21" t="s">
        <v>1396</v>
      </c>
      <c r="C451" s="36">
        <v>22942</v>
      </c>
      <c r="D451" s="17" t="s">
        <v>78</v>
      </c>
      <c r="E451" s="30" t="s">
        <v>1397</v>
      </c>
      <c r="F451" s="23"/>
      <c r="G451" s="45">
        <v>556.91999999999996</v>
      </c>
    </row>
    <row r="452" spans="1:7" x14ac:dyDescent="0.3">
      <c r="A452" s="40">
        <v>45169</v>
      </c>
      <c r="B452" s="21" t="s">
        <v>103</v>
      </c>
      <c r="C452" s="40" t="s">
        <v>377</v>
      </c>
      <c r="D452" s="17" t="s">
        <v>629</v>
      </c>
      <c r="E452" s="30" t="s">
        <v>204</v>
      </c>
      <c r="F452" s="44">
        <v>83366.06</v>
      </c>
      <c r="G452" s="44"/>
    </row>
    <row r="453" spans="1:7" x14ac:dyDescent="0.3">
      <c r="A453" s="40">
        <v>45169</v>
      </c>
      <c r="B453" s="21" t="s">
        <v>103</v>
      </c>
      <c r="C453" s="40" t="s">
        <v>377</v>
      </c>
      <c r="D453" s="17" t="s">
        <v>629</v>
      </c>
      <c r="E453" s="30" t="s">
        <v>1398</v>
      </c>
      <c r="F453" s="63">
        <v>255988.31</v>
      </c>
      <c r="G453" s="44"/>
    </row>
    <row r="454" spans="1:7" x14ac:dyDescent="0.3">
      <c r="A454" s="40">
        <v>45169</v>
      </c>
      <c r="B454" s="21" t="s">
        <v>103</v>
      </c>
      <c r="C454" s="40" t="s">
        <v>377</v>
      </c>
      <c r="D454" s="17" t="s">
        <v>629</v>
      </c>
      <c r="E454" s="30" t="s">
        <v>1398</v>
      </c>
      <c r="F454" s="63">
        <v>264.17</v>
      </c>
      <c r="G454" s="44"/>
    </row>
    <row r="455" spans="1:7" x14ac:dyDescent="0.3">
      <c r="A455" s="40">
        <v>45169</v>
      </c>
      <c r="B455" s="21" t="s">
        <v>103</v>
      </c>
      <c r="C455" s="40" t="s">
        <v>377</v>
      </c>
      <c r="D455" s="17" t="s">
        <v>629</v>
      </c>
      <c r="E455" s="30" t="s">
        <v>1398</v>
      </c>
      <c r="F455" s="63">
        <v>51040.28</v>
      </c>
      <c r="G455" s="44"/>
    </row>
    <row r="456" spans="1:7" x14ac:dyDescent="0.3">
      <c r="A456" s="40">
        <v>45169</v>
      </c>
      <c r="B456" s="21" t="s">
        <v>103</v>
      </c>
      <c r="C456" s="40" t="s">
        <v>377</v>
      </c>
      <c r="D456" s="17" t="s">
        <v>76</v>
      </c>
      <c r="E456" s="30" t="s">
        <v>1399</v>
      </c>
      <c r="F456" s="44">
        <v>671.69</v>
      </c>
      <c r="G456" s="44"/>
    </row>
    <row r="457" spans="1:7" x14ac:dyDescent="0.3">
      <c r="A457" s="42">
        <v>45169</v>
      </c>
      <c r="B457" s="22" t="s">
        <v>103</v>
      </c>
      <c r="C457" s="18" t="s">
        <v>377</v>
      </c>
      <c r="D457" s="18" t="s">
        <v>1144</v>
      </c>
      <c r="E457" s="24" t="s">
        <v>285</v>
      </c>
      <c r="F457" s="26"/>
      <c r="G457" s="45">
        <v>46000</v>
      </c>
    </row>
    <row r="458" spans="1:7" x14ac:dyDescent="0.3">
      <c r="A458" s="42">
        <v>45169</v>
      </c>
      <c r="B458" s="22" t="s">
        <v>189</v>
      </c>
      <c r="C458" s="18">
        <v>21608</v>
      </c>
      <c r="D458" s="18" t="s">
        <v>68</v>
      </c>
      <c r="E458" s="30" t="s">
        <v>251</v>
      </c>
      <c r="F458" s="23"/>
      <c r="G458" s="45">
        <v>362.6</v>
      </c>
    </row>
    <row r="459" spans="1:7" x14ac:dyDescent="0.3">
      <c r="A459" s="42">
        <v>45169</v>
      </c>
      <c r="B459" s="22" t="s">
        <v>174</v>
      </c>
      <c r="C459" s="36">
        <v>1862</v>
      </c>
      <c r="D459" s="17" t="s">
        <v>66</v>
      </c>
      <c r="E459" s="24" t="s">
        <v>226</v>
      </c>
      <c r="F459" s="26"/>
      <c r="G459" s="45">
        <v>2177.7600000000002</v>
      </c>
    </row>
    <row r="460" spans="1:7" x14ac:dyDescent="0.3">
      <c r="A460" s="42">
        <v>45169</v>
      </c>
      <c r="B460" s="22" t="s">
        <v>103</v>
      </c>
      <c r="C460" s="18" t="s">
        <v>377</v>
      </c>
      <c r="D460" s="18" t="s">
        <v>65</v>
      </c>
      <c r="E460" s="24" t="s">
        <v>208</v>
      </c>
      <c r="F460" s="26"/>
      <c r="G460" s="45">
        <v>1.07</v>
      </c>
    </row>
    <row r="461" spans="1:7" x14ac:dyDescent="0.3">
      <c r="A461" s="42">
        <v>45169</v>
      </c>
      <c r="B461" s="26" t="s">
        <v>872</v>
      </c>
      <c r="C461" s="17" t="s">
        <v>381</v>
      </c>
      <c r="D461" s="18" t="s">
        <v>76</v>
      </c>
      <c r="E461" s="30" t="s">
        <v>235</v>
      </c>
      <c r="F461" s="26"/>
      <c r="G461" s="45">
        <v>671.68999999999994</v>
      </c>
    </row>
    <row r="462" spans="1:7" ht="24" x14ac:dyDescent="0.3">
      <c r="A462" s="41">
        <v>45169</v>
      </c>
      <c r="B462" s="21" t="s">
        <v>151</v>
      </c>
      <c r="C462" s="36">
        <v>16</v>
      </c>
      <c r="D462" s="17" t="s">
        <v>63</v>
      </c>
      <c r="E462" s="30" t="s">
        <v>1400</v>
      </c>
      <c r="F462" s="23"/>
      <c r="G462" s="45">
        <v>3000</v>
      </c>
    </row>
    <row r="463" spans="1:7" x14ac:dyDescent="0.3">
      <c r="A463" s="42">
        <v>45169</v>
      </c>
      <c r="B463" s="26" t="s">
        <v>1401</v>
      </c>
      <c r="C463" s="17" t="s">
        <v>381</v>
      </c>
      <c r="D463" s="18" t="s">
        <v>76</v>
      </c>
      <c r="E463" s="30" t="s">
        <v>235</v>
      </c>
      <c r="F463" s="26"/>
      <c r="G463" s="45">
        <v>6251.6</v>
      </c>
    </row>
    <row r="464" spans="1:7" x14ac:dyDescent="0.3">
      <c r="A464" s="43">
        <v>45169</v>
      </c>
      <c r="B464" s="21" t="s">
        <v>426</v>
      </c>
      <c r="C464" s="35" t="s">
        <v>1402</v>
      </c>
      <c r="D464" s="17" t="s">
        <v>66</v>
      </c>
      <c r="E464" s="24" t="s">
        <v>365</v>
      </c>
      <c r="F464" s="26"/>
      <c r="G464" s="45">
        <v>1194</v>
      </c>
    </row>
    <row r="465" spans="1:7" x14ac:dyDescent="0.3">
      <c r="A465" s="43">
        <v>45169</v>
      </c>
      <c r="B465" s="21" t="s">
        <v>426</v>
      </c>
      <c r="C465" s="35" t="s">
        <v>1403</v>
      </c>
      <c r="D465" s="17" t="s">
        <v>68</v>
      </c>
      <c r="E465" s="24" t="s">
        <v>251</v>
      </c>
      <c r="F465" s="26"/>
      <c r="G465" s="45">
        <v>1368.5</v>
      </c>
    </row>
    <row r="466" spans="1:7" x14ac:dyDescent="0.3">
      <c r="A466" s="40">
        <v>45169</v>
      </c>
      <c r="B466" s="21" t="s">
        <v>201</v>
      </c>
      <c r="C466" s="36" t="s">
        <v>1092</v>
      </c>
      <c r="D466" s="17" t="s">
        <v>93</v>
      </c>
      <c r="E466" s="30" t="s">
        <v>1404</v>
      </c>
      <c r="F466" s="23"/>
      <c r="G466" s="45">
        <v>32994.300000000003</v>
      </c>
    </row>
    <row r="467" spans="1:7" x14ac:dyDescent="0.3">
      <c r="A467" s="41">
        <v>45169</v>
      </c>
      <c r="B467" s="21" t="s">
        <v>182</v>
      </c>
      <c r="C467" s="36">
        <v>32980897</v>
      </c>
      <c r="D467" s="17" t="s">
        <v>93</v>
      </c>
      <c r="E467" s="30" t="s">
        <v>1405</v>
      </c>
      <c r="F467" s="23"/>
      <c r="G467" s="45">
        <v>108779.72</v>
      </c>
    </row>
    <row r="468" spans="1:7" x14ac:dyDescent="0.3">
      <c r="A468" s="40">
        <v>45169</v>
      </c>
      <c r="B468" s="21" t="s">
        <v>201</v>
      </c>
      <c r="C468" s="36">
        <v>36391080</v>
      </c>
      <c r="D468" s="17" t="s">
        <v>93</v>
      </c>
      <c r="E468" s="30" t="s">
        <v>1406</v>
      </c>
      <c r="F468" s="23"/>
      <c r="G468" s="45">
        <v>49866.29</v>
      </c>
    </row>
    <row r="469" spans="1:7" x14ac:dyDescent="0.3">
      <c r="A469" s="41">
        <v>45169</v>
      </c>
      <c r="B469" s="21" t="s">
        <v>182</v>
      </c>
      <c r="C469" s="17">
        <v>36417803</v>
      </c>
      <c r="D469" s="17" t="s">
        <v>102</v>
      </c>
      <c r="E469" s="30" t="s">
        <v>1407</v>
      </c>
      <c r="F469" s="23"/>
      <c r="G469" s="45">
        <v>43472.37</v>
      </c>
    </row>
    <row r="470" spans="1:7" x14ac:dyDescent="0.3">
      <c r="A470" s="41">
        <v>45169</v>
      </c>
      <c r="B470" s="27" t="s">
        <v>1408</v>
      </c>
      <c r="C470" s="36" t="s">
        <v>1199</v>
      </c>
      <c r="D470" s="17" t="s">
        <v>85</v>
      </c>
      <c r="E470" s="34" t="s">
        <v>1409</v>
      </c>
      <c r="F470" s="27"/>
      <c r="G470" s="45">
        <v>45264.56</v>
      </c>
    </row>
    <row r="471" spans="1:7" x14ac:dyDescent="0.3">
      <c r="A471" s="43">
        <v>45169</v>
      </c>
      <c r="B471" s="21" t="s">
        <v>110</v>
      </c>
      <c r="C471" s="36">
        <v>444328</v>
      </c>
      <c r="D471" s="17" t="s">
        <v>83</v>
      </c>
      <c r="E471" s="24" t="s">
        <v>216</v>
      </c>
      <c r="F471" s="26"/>
      <c r="G471" s="45">
        <v>8334.9599999999991</v>
      </c>
    </row>
    <row r="472" spans="1:7" x14ac:dyDescent="0.3">
      <c r="A472" s="43">
        <v>45169</v>
      </c>
      <c r="B472" s="21" t="s">
        <v>110</v>
      </c>
      <c r="C472" s="36">
        <v>444060</v>
      </c>
      <c r="D472" s="17" t="s">
        <v>83</v>
      </c>
      <c r="E472" s="24" t="s">
        <v>216</v>
      </c>
      <c r="F472" s="26"/>
      <c r="G472" s="45">
        <v>74.27</v>
      </c>
    </row>
    <row r="473" spans="1:7" x14ac:dyDescent="0.3">
      <c r="A473" s="41">
        <v>45169</v>
      </c>
      <c r="B473" s="22" t="s">
        <v>135</v>
      </c>
      <c r="C473" s="17">
        <v>3464</v>
      </c>
      <c r="D473" s="17" t="s">
        <v>82</v>
      </c>
      <c r="E473" s="24" t="s">
        <v>252</v>
      </c>
      <c r="F473" s="26"/>
      <c r="G473" s="45">
        <v>2651.8</v>
      </c>
    </row>
    <row r="474" spans="1:7" x14ac:dyDescent="0.3">
      <c r="A474" s="42">
        <v>45169</v>
      </c>
      <c r="B474" s="22" t="s">
        <v>103</v>
      </c>
      <c r="C474" s="18" t="s">
        <v>377</v>
      </c>
      <c r="D474" s="18" t="s">
        <v>65</v>
      </c>
      <c r="E474" s="24" t="s">
        <v>217</v>
      </c>
      <c r="F474" s="26"/>
      <c r="G474" s="45">
        <v>11.5</v>
      </c>
    </row>
    <row r="475" spans="1:7" x14ac:dyDescent="0.3">
      <c r="A475" s="40">
        <v>45169</v>
      </c>
      <c r="B475" s="21" t="s">
        <v>182</v>
      </c>
      <c r="C475" s="36">
        <v>8091871</v>
      </c>
      <c r="D475" s="17" t="s">
        <v>102</v>
      </c>
      <c r="E475" s="30" t="s">
        <v>1410</v>
      </c>
      <c r="F475" s="23"/>
      <c r="G475" s="45">
        <v>1411.52</v>
      </c>
    </row>
    <row r="476" spans="1:7" x14ac:dyDescent="0.3">
      <c r="A476" s="40">
        <v>45169</v>
      </c>
      <c r="B476" s="21" t="s">
        <v>182</v>
      </c>
      <c r="C476" s="17">
        <v>4812216</v>
      </c>
      <c r="D476" s="17" t="s">
        <v>93</v>
      </c>
      <c r="E476" s="30" t="s">
        <v>1411</v>
      </c>
      <c r="F476" s="23"/>
      <c r="G476" s="45">
        <v>37442</v>
      </c>
    </row>
    <row r="477" spans="1:7" x14ac:dyDescent="0.3">
      <c r="A477" s="67"/>
      <c r="B477" s="68"/>
      <c r="C477" s="67"/>
      <c r="D477" s="67"/>
      <c r="E477" s="97" t="s">
        <v>0</v>
      </c>
      <c r="F477" s="70">
        <f>SUM(F3:F476)</f>
        <v>12048210.899999997</v>
      </c>
      <c r="G477" s="70">
        <f>SUM(G3:G476)</f>
        <v>12048210.900000008</v>
      </c>
    </row>
  </sheetData>
  <sheetProtection algorithmName="SHA-512" hashValue="99rkuthvWLO0RNYZKagqbHeMfACd6Mipd+bt60xnqbMsCiFNsBy5fzattHOJoFGxA1UiD2/1lcQn6FqfinoUgQ==" saltValue="eH61v392fnm1y/AO3ZBz6g==" spinCount="100000" sheet="1" objects="1" scenarios="1"/>
  <protectedRanges>
    <protectedRange algorithmName="SHA-512" hashValue="SOYoXHnsd8H3JMwtnN8n0SDMvJLW8NUH3c7N9U/C2WTm7adtKrHc9Rw5AhcK1dwRMld7kJZ5o3zpwjKqrnC6rw==" saltValue="9sV1nF7wJ5XLhLyfByHakQ==" spinCount="100000" sqref="F2" name="Intervalo1_14_18_1_1"/>
    <protectedRange algorithmName="SHA-512" hashValue="SOYoXHnsd8H3JMwtnN8n0SDMvJLW8NUH3c7N9U/C2WTm7adtKrHc9Rw5AhcK1dwRMld7kJZ5o3zpwjKqrnC6rw==" saltValue="9sV1nF7wJ5XLhLyfByHakQ==" spinCount="100000" sqref="A2" name="Intervalo1_9_12_2"/>
    <protectedRange algorithmName="SHA-512" hashValue="BIECXXLQTeZJOx05FhxNMY6bX0FG7L8BpAjO3Hk073tMf1ubRNMfSRBsBwOVM9WAG5vzoeJK9zi73lb6vrANVA==" saltValue="YhRx49mkr4bYm3ZTPTnjcg==" spinCount="100000" sqref="A17:F17" name="Intervalo1_3"/>
    <protectedRange algorithmName="SHA-512" hashValue="nJCPMKKPbQe6/ha4iPpgDvsehmgBQOKJ/8YB5Oj66Xa1HSaMdEySI9MA2i7F3wvMOIhzJpsg48H1o311Buf3qA==" saltValue="Z3UMDN8w5bylweDrohUzTQ==" spinCount="100000" sqref="G17" name="Intervalo1_1_3_2"/>
    <protectedRange algorithmName="SHA-512" hashValue="BIECXXLQTeZJOx05FhxNMY6bX0FG7L8BpAjO3Hk073tMf1ubRNMfSRBsBwOVM9WAG5vzoeJK9zi73lb6vrANVA==" saltValue="YhRx49mkr4bYm3ZTPTnjcg==" spinCount="100000" sqref="A18:F18" name="Intervalo1_4"/>
    <protectedRange algorithmName="SHA-512" hashValue="nJCPMKKPbQe6/ha4iPpgDvsehmgBQOKJ/8YB5Oj66Xa1HSaMdEySI9MA2i7F3wvMOIhzJpsg48H1o311Buf3qA==" saltValue="Z3UMDN8w5bylweDrohUzTQ==" spinCount="100000" sqref="G18" name="Intervalo1_1_3_3"/>
    <protectedRange algorithmName="SHA-512" hashValue="BIECXXLQTeZJOx05FhxNMY6bX0FG7L8BpAjO3Hk073tMf1ubRNMfSRBsBwOVM9WAG5vzoeJK9zi73lb6vrANVA==" saltValue="YhRx49mkr4bYm3ZTPTnjcg==" spinCount="100000" sqref="E463 A19:F19 E33 E86 E122 E124 E149 E153 E160 E162:E165 E171:E172 E215:E217 E265 E346 E415 E461" name="Intervalo1_5"/>
    <protectedRange algorithmName="SHA-512" hashValue="nJCPMKKPbQe6/ha4iPpgDvsehmgBQOKJ/8YB5Oj66Xa1HSaMdEySI9MA2i7F3wvMOIhzJpsg48H1o311Buf3qA==" saltValue="Z3UMDN8w5bylweDrohUzTQ==" spinCount="100000" sqref="G19" name="Intervalo1_1_3_4"/>
    <protectedRange algorithmName="SHA-512" hashValue="BIECXXLQTeZJOx05FhxNMY6bX0FG7L8BpAjO3Hk073tMf1ubRNMfSRBsBwOVM9WAG5vzoeJK9zi73lb6vrANVA==" saltValue="YhRx49mkr4bYm3ZTPTnjcg==" spinCount="100000" sqref="A20:F20" name="Intervalo1_6"/>
    <protectedRange algorithmName="SHA-512" hashValue="nJCPMKKPbQe6/ha4iPpgDvsehmgBQOKJ/8YB5Oj66Xa1HSaMdEySI9MA2i7F3wvMOIhzJpsg48H1o311Buf3qA==" saltValue="Z3UMDN8w5bylweDrohUzTQ==" spinCount="100000" sqref="G20" name="Intervalo1_1_3_5"/>
    <protectedRange algorithmName="SHA-512" hashValue="BIECXXLQTeZJOx05FhxNMY6bX0FG7L8BpAjO3Hk073tMf1ubRNMfSRBsBwOVM9WAG5vzoeJK9zi73lb6vrANVA==" saltValue="YhRx49mkr4bYm3ZTPTnjcg==" spinCount="100000" sqref="A21:F21" name="Intervalo1_7"/>
    <protectedRange algorithmName="SHA-512" hashValue="nJCPMKKPbQe6/ha4iPpgDvsehmgBQOKJ/8YB5Oj66Xa1HSaMdEySI9MA2i7F3wvMOIhzJpsg48H1o311Buf3qA==" saltValue="Z3UMDN8w5bylweDrohUzTQ==" spinCount="100000" sqref="G21" name="Intervalo1_1_3_6"/>
    <protectedRange algorithmName="SHA-512" hashValue="BIECXXLQTeZJOx05FhxNMY6bX0FG7L8BpAjO3Hk073tMf1ubRNMfSRBsBwOVM9WAG5vzoeJK9zi73lb6vrANVA==" saltValue="YhRx49mkr4bYm3ZTPTnjcg==" spinCount="100000" sqref="A22:F22" name="Intervalo1_8"/>
    <protectedRange algorithmName="SHA-512" hashValue="nJCPMKKPbQe6/ha4iPpgDvsehmgBQOKJ/8YB5Oj66Xa1HSaMdEySI9MA2i7F3wvMOIhzJpsg48H1o311Buf3qA==" saltValue="Z3UMDN8w5bylweDrohUzTQ==" spinCount="100000" sqref="G22" name="Intervalo1_1_3_7"/>
    <protectedRange algorithmName="SHA-512" hashValue="BIECXXLQTeZJOx05FhxNMY6bX0FG7L8BpAjO3Hk073tMf1ubRNMfSRBsBwOVM9WAG5vzoeJK9zi73lb6vrANVA==" saltValue="YhRx49mkr4bYm3ZTPTnjcg==" spinCount="100000" sqref="A23:F23" name="Intervalo1_9"/>
    <protectedRange algorithmName="SHA-512" hashValue="nJCPMKKPbQe6/ha4iPpgDvsehmgBQOKJ/8YB5Oj66Xa1HSaMdEySI9MA2i7F3wvMOIhzJpsg48H1o311Buf3qA==" saltValue="Z3UMDN8w5bylweDrohUzTQ==" spinCount="100000" sqref="G23" name="Intervalo1_1_3_8"/>
    <protectedRange algorithmName="SHA-512" hashValue="BIECXXLQTeZJOx05FhxNMY6bX0FG7L8BpAjO3Hk073tMf1ubRNMfSRBsBwOVM9WAG5vzoeJK9zi73lb6vrANVA==" saltValue="YhRx49mkr4bYm3ZTPTnjcg==" spinCount="100000" sqref="A24:G24" name="Intervalo1_10"/>
    <protectedRange algorithmName="SHA-512" hashValue="BIECXXLQTeZJOx05FhxNMY6bX0FG7L8BpAjO3Hk073tMf1ubRNMfSRBsBwOVM9WAG5vzoeJK9zi73lb6vrANVA==" saltValue="YhRx49mkr4bYm3ZTPTnjcg==" spinCount="100000" sqref="A25:G25" name="Intervalo1_11"/>
    <protectedRange algorithmName="SHA-512" hashValue="BIECXXLQTeZJOx05FhxNMY6bX0FG7L8BpAjO3Hk073tMf1ubRNMfSRBsBwOVM9WAG5vzoeJK9zi73lb6vrANVA==" saltValue="YhRx49mkr4bYm3ZTPTnjcg==" spinCount="100000" sqref="A26:F26" name="Intervalo1_12"/>
    <protectedRange algorithmName="SHA-512" hashValue="nJCPMKKPbQe6/ha4iPpgDvsehmgBQOKJ/8YB5Oj66Xa1HSaMdEySI9MA2i7F3wvMOIhzJpsg48H1o311Buf3qA==" saltValue="Z3UMDN8w5bylweDrohUzTQ==" spinCount="100000" sqref="G26" name="Intervalo1_1_3_9"/>
    <protectedRange algorithmName="SHA-512" hashValue="BIECXXLQTeZJOx05FhxNMY6bX0FG7L8BpAjO3Hk073tMf1ubRNMfSRBsBwOVM9WAG5vzoeJK9zi73lb6vrANVA==" saltValue="YhRx49mkr4bYm3ZTPTnjcg==" spinCount="100000" sqref="A27:F27" name="Intervalo1_13"/>
    <protectedRange algorithmName="SHA-512" hashValue="nJCPMKKPbQe6/ha4iPpgDvsehmgBQOKJ/8YB5Oj66Xa1HSaMdEySI9MA2i7F3wvMOIhzJpsg48H1o311Buf3qA==" saltValue="Z3UMDN8w5bylweDrohUzTQ==" spinCount="100000" sqref="G27" name="Intervalo1_1_3_10"/>
    <protectedRange algorithmName="SHA-512" hashValue="BIECXXLQTeZJOx05FhxNMY6bX0FG7L8BpAjO3Hk073tMf1ubRNMfSRBsBwOVM9WAG5vzoeJK9zi73lb6vrANVA==" saltValue="YhRx49mkr4bYm3ZTPTnjcg==" spinCount="100000" sqref="A28:F28" name="Intervalo1_14"/>
    <protectedRange algorithmName="SHA-512" hashValue="nJCPMKKPbQe6/ha4iPpgDvsehmgBQOKJ/8YB5Oj66Xa1HSaMdEySI9MA2i7F3wvMOIhzJpsg48H1o311Buf3qA==" saltValue="Z3UMDN8w5bylweDrohUzTQ==" spinCount="100000" sqref="G28" name="Intervalo1_1_3_11"/>
    <protectedRange algorithmName="SHA-512" hashValue="BIECXXLQTeZJOx05FhxNMY6bX0FG7L8BpAjO3Hk073tMf1ubRNMfSRBsBwOVM9WAG5vzoeJK9zi73lb6vrANVA==" saltValue="YhRx49mkr4bYm3ZTPTnjcg==" spinCount="100000" sqref="A29:F29" name="Intervalo1_15"/>
    <protectedRange algorithmName="SHA-512" hashValue="nJCPMKKPbQe6/ha4iPpgDvsehmgBQOKJ/8YB5Oj66Xa1HSaMdEySI9MA2i7F3wvMOIhzJpsg48H1o311Buf3qA==" saltValue="Z3UMDN8w5bylweDrohUzTQ==" spinCount="100000" sqref="G29" name="Intervalo1_1_3_12"/>
    <protectedRange algorithmName="SHA-512" hashValue="BIECXXLQTeZJOx05FhxNMY6bX0FG7L8BpAjO3Hk073tMf1ubRNMfSRBsBwOVM9WAG5vzoeJK9zi73lb6vrANVA==" saltValue="YhRx49mkr4bYm3ZTPTnjcg==" spinCount="100000" sqref="C30:F30 A30" name="Intervalo1_16"/>
    <protectedRange algorithmName="SHA-512" hashValue="nJCPMKKPbQe6/ha4iPpgDvsehmgBQOKJ/8YB5Oj66Xa1HSaMdEySI9MA2i7F3wvMOIhzJpsg48H1o311Buf3qA==" saltValue="Z3UMDN8w5bylweDrohUzTQ==" spinCount="100000" sqref="G30" name="Intervalo1_1_3_13"/>
    <protectedRange algorithmName="SHA-512" hashValue="BIECXXLQTeZJOx05FhxNMY6bX0FG7L8BpAjO3Hk073tMf1ubRNMfSRBsBwOVM9WAG5vzoeJK9zi73lb6vrANVA==" saltValue="YhRx49mkr4bYm3ZTPTnjcg==" spinCount="100000" sqref="A31 C31:G31" name="Intervalo1_17"/>
    <protectedRange algorithmName="SHA-512" hashValue="BIECXXLQTeZJOx05FhxNMY6bX0FG7L8BpAjO3Hk073tMf1ubRNMfSRBsBwOVM9WAG5vzoeJK9zi73lb6vrANVA==" saltValue="YhRx49mkr4bYm3ZTPTnjcg==" spinCount="100000" sqref="A32:F32" name="Intervalo1_18"/>
    <protectedRange algorithmName="SHA-512" hashValue="nJCPMKKPbQe6/ha4iPpgDvsehmgBQOKJ/8YB5Oj66Xa1HSaMdEySI9MA2i7F3wvMOIhzJpsg48H1o311Buf3qA==" saltValue="Z3UMDN8w5bylweDrohUzTQ==" spinCount="100000" sqref="G32" name="Intervalo1_1_3_14"/>
    <protectedRange algorithmName="SHA-512" hashValue="BIECXXLQTeZJOx05FhxNMY6bX0FG7L8BpAjO3Hk073tMf1ubRNMfSRBsBwOVM9WAG5vzoeJK9zi73lb6vrANVA==" saltValue="YhRx49mkr4bYm3ZTPTnjcg==" spinCount="100000" sqref="F33 A33:D33" name="Intervalo1_19"/>
    <protectedRange algorithmName="SHA-512" hashValue="nJCPMKKPbQe6/ha4iPpgDvsehmgBQOKJ/8YB5Oj66Xa1HSaMdEySI9MA2i7F3wvMOIhzJpsg48H1o311Buf3qA==" saltValue="Z3UMDN8w5bylweDrohUzTQ==" spinCount="100000" sqref="G33" name="Intervalo1_1_3_15"/>
    <protectedRange algorithmName="SHA-512" hashValue="BIECXXLQTeZJOx05FhxNMY6bX0FG7L8BpAjO3Hk073tMf1ubRNMfSRBsBwOVM9WAG5vzoeJK9zi73lb6vrANVA==" saltValue="YhRx49mkr4bYm3ZTPTnjcg==" spinCount="100000" sqref="C157 A34:F35 C60 C87 C103 C112 C133 C139:C140 C148 C154 C173 C243 C253 C268 C277 C283 C294 C318 C337 C344 C349 C376 C382 C400:C401 C406 C414 C416 C418 C447 C457 C460 C474 C71 C358" name="Intervalo1_20"/>
    <protectedRange algorithmName="SHA-512" hashValue="nJCPMKKPbQe6/ha4iPpgDvsehmgBQOKJ/8YB5Oj66Xa1HSaMdEySI9MA2i7F3wvMOIhzJpsg48H1o311Buf3qA==" saltValue="Z3UMDN8w5bylweDrohUzTQ==" spinCount="100000" sqref="G34:G35" name="Intervalo1_1_3_16"/>
    <protectedRange algorithmName="SHA-512" hashValue="BIECXXLQTeZJOx05FhxNMY6bX0FG7L8BpAjO3Hk073tMf1ubRNMfSRBsBwOVM9WAG5vzoeJK9zi73lb6vrANVA==" saltValue="YhRx49mkr4bYm3ZTPTnjcg==" spinCount="100000" sqref="A37:G37" name="Intervalo1_21"/>
    <protectedRange algorithmName="SHA-512" hashValue="BIECXXLQTeZJOx05FhxNMY6bX0FG7L8BpAjO3Hk073tMf1ubRNMfSRBsBwOVM9WAG5vzoeJK9zi73lb6vrANVA==" saltValue="YhRx49mkr4bYm3ZTPTnjcg==" spinCount="100000" sqref="A38:F38" name="Intervalo1_22"/>
    <protectedRange algorithmName="SHA-512" hashValue="nJCPMKKPbQe6/ha4iPpgDvsehmgBQOKJ/8YB5Oj66Xa1HSaMdEySI9MA2i7F3wvMOIhzJpsg48H1o311Buf3qA==" saltValue="Z3UMDN8w5bylweDrohUzTQ==" spinCount="100000" sqref="G38" name="Intervalo1_1_3_17"/>
    <protectedRange algorithmName="SHA-512" hashValue="BIECXXLQTeZJOx05FhxNMY6bX0FG7L8BpAjO3Hk073tMf1ubRNMfSRBsBwOVM9WAG5vzoeJK9zi73lb6vrANVA==" saltValue="YhRx49mkr4bYm3ZTPTnjcg==" spinCount="100000" sqref="A39:G39" name="Intervalo1_23"/>
    <protectedRange algorithmName="SHA-512" hashValue="BIECXXLQTeZJOx05FhxNMY6bX0FG7L8BpAjO3Hk073tMf1ubRNMfSRBsBwOVM9WAG5vzoeJK9zi73lb6vrANVA==" saltValue="YhRx49mkr4bYm3ZTPTnjcg==" spinCount="100000" sqref="G41 A40:F41" name="Intervalo1_24"/>
    <protectedRange algorithmName="SHA-512" hashValue="nJCPMKKPbQe6/ha4iPpgDvsehmgBQOKJ/8YB5Oj66Xa1HSaMdEySI9MA2i7F3wvMOIhzJpsg48H1o311Buf3qA==" saltValue="Z3UMDN8w5bylweDrohUzTQ==" spinCount="100000" sqref="G40" name="Intervalo1_1_3_18"/>
    <protectedRange algorithmName="SHA-512" hashValue="BIECXXLQTeZJOx05FhxNMY6bX0FG7L8BpAjO3Hk073tMf1ubRNMfSRBsBwOVM9WAG5vzoeJK9zi73lb6vrANVA==" saltValue="YhRx49mkr4bYm3ZTPTnjcg==" spinCount="100000" sqref="A45:F46 A42:F42" name="Intervalo1_25"/>
    <protectedRange algorithmName="SHA-512" hashValue="nJCPMKKPbQe6/ha4iPpgDvsehmgBQOKJ/8YB5Oj66Xa1HSaMdEySI9MA2i7F3wvMOIhzJpsg48H1o311Buf3qA==" saltValue="Z3UMDN8w5bylweDrohUzTQ==" spinCount="100000" sqref="G42 G45:G46" name="Intervalo1_1_3_19"/>
    <protectedRange algorithmName="SHA-512" hashValue="BIECXXLQTeZJOx05FhxNMY6bX0FG7L8BpAjO3Hk073tMf1ubRNMfSRBsBwOVM9WAG5vzoeJK9zi73lb6vrANVA==" saltValue="YhRx49mkr4bYm3ZTPTnjcg==" spinCount="100000" sqref="A47:F48" name="Intervalo1_26"/>
    <protectedRange algorithmName="SHA-512" hashValue="nJCPMKKPbQe6/ha4iPpgDvsehmgBQOKJ/8YB5Oj66Xa1HSaMdEySI9MA2i7F3wvMOIhzJpsg48H1o311Buf3qA==" saltValue="Z3UMDN8w5bylweDrohUzTQ==" spinCount="100000" sqref="G47:G48" name="Intervalo1_1_3_20"/>
    <protectedRange algorithmName="SHA-512" hashValue="BIECXXLQTeZJOx05FhxNMY6bX0FG7L8BpAjO3Hk073tMf1ubRNMfSRBsBwOVM9WAG5vzoeJK9zi73lb6vrANVA==" saltValue="YhRx49mkr4bYm3ZTPTnjcg==" spinCount="100000" sqref="A49:G49" name="Intervalo1_27"/>
    <protectedRange algorithmName="SHA-512" hashValue="BIECXXLQTeZJOx05FhxNMY6bX0FG7L8BpAjO3Hk073tMf1ubRNMfSRBsBwOVM9WAG5vzoeJK9zi73lb6vrANVA==" saltValue="YhRx49mkr4bYm3ZTPTnjcg==" spinCount="100000" sqref="A50:F50" name="Intervalo1_28"/>
    <protectedRange algorithmName="SHA-512" hashValue="nJCPMKKPbQe6/ha4iPpgDvsehmgBQOKJ/8YB5Oj66Xa1HSaMdEySI9MA2i7F3wvMOIhzJpsg48H1o311Buf3qA==" saltValue="Z3UMDN8w5bylweDrohUzTQ==" spinCount="100000" sqref="G50" name="Intervalo1_1_3_21"/>
    <protectedRange algorithmName="SHA-512" hashValue="BIECXXLQTeZJOx05FhxNMY6bX0FG7L8BpAjO3Hk073tMf1ubRNMfSRBsBwOVM9WAG5vzoeJK9zi73lb6vrANVA==" saltValue="YhRx49mkr4bYm3ZTPTnjcg==" spinCount="100000" sqref="A51:F51" name="Intervalo1_29"/>
    <protectedRange algorithmName="SHA-512" hashValue="nJCPMKKPbQe6/ha4iPpgDvsehmgBQOKJ/8YB5Oj66Xa1HSaMdEySI9MA2i7F3wvMOIhzJpsg48H1o311Buf3qA==" saltValue="Z3UMDN8w5bylweDrohUzTQ==" spinCount="100000" sqref="G51" name="Intervalo1_1_3_22"/>
    <protectedRange algorithmName="SHA-512" hashValue="BIECXXLQTeZJOx05FhxNMY6bX0FG7L8BpAjO3Hk073tMf1ubRNMfSRBsBwOVM9WAG5vzoeJK9zi73lb6vrANVA==" saltValue="YhRx49mkr4bYm3ZTPTnjcg==" spinCount="100000" sqref="A52:F52" name="Intervalo1_30"/>
    <protectedRange algorithmName="SHA-512" hashValue="nJCPMKKPbQe6/ha4iPpgDvsehmgBQOKJ/8YB5Oj66Xa1HSaMdEySI9MA2i7F3wvMOIhzJpsg48H1o311Buf3qA==" saltValue="Z3UMDN8w5bylweDrohUzTQ==" spinCount="100000" sqref="G52" name="Intervalo1_1_3_23"/>
    <protectedRange algorithmName="SHA-512" hashValue="BIECXXLQTeZJOx05FhxNMY6bX0FG7L8BpAjO3Hk073tMf1ubRNMfSRBsBwOVM9WAG5vzoeJK9zi73lb6vrANVA==" saltValue="YhRx49mkr4bYm3ZTPTnjcg==" spinCount="100000" sqref="A53:F54" name="Intervalo1_31"/>
    <protectedRange algorithmName="SHA-512" hashValue="nJCPMKKPbQe6/ha4iPpgDvsehmgBQOKJ/8YB5Oj66Xa1HSaMdEySI9MA2i7F3wvMOIhzJpsg48H1o311Buf3qA==" saltValue="Z3UMDN8w5bylweDrohUzTQ==" spinCount="100000" sqref="G53:G54" name="Intervalo1_1_3_24"/>
    <protectedRange algorithmName="SHA-512" hashValue="BIECXXLQTeZJOx05FhxNMY6bX0FG7L8BpAjO3Hk073tMf1ubRNMfSRBsBwOVM9WAG5vzoeJK9zi73lb6vrANVA==" saltValue="YhRx49mkr4bYm3ZTPTnjcg==" spinCount="100000" sqref="A55:F56" name="Intervalo1_32"/>
    <protectedRange algorithmName="SHA-512" hashValue="nJCPMKKPbQe6/ha4iPpgDvsehmgBQOKJ/8YB5Oj66Xa1HSaMdEySI9MA2i7F3wvMOIhzJpsg48H1o311Buf3qA==" saltValue="Z3UMDN8w5bylweDrohUzTQ==" spinCount="100000" sqref="G55:G56" name="Intervalo1_1_3_25"/>
    <protectedRange algorithmName="SHA-512" hashValue="BIECXXLQTeZJOx05FhxNMY6bX0FG7L8BpAjO3Hk073tMf1ubRNMfSRBsBwOVM9WAG5vzoeJK9zi73lb6vrANVA==" saltValue="YhRx49mkr4bYm3ZTPTnjcg==" spinCount="100000" sqref="A57:F57" name="Intervalo1_33"/>
    <protectedRange algorithmName="SHA-512" hashValue="nJCPMKKPbQe6/ha4iPpgDvsehmgBQOKJ/8YB5Oj66Xa1HSaMdEySI9MA2i7F3wvMOIhzJpsg48H1o311Buf3qA==" saltValue="Z3UMDN8w5bylweDrohUzTQ==" spinCount="100000" sqref="G57" name="Intervalo1_1_3_26"/>
    <protectedRange algorithmName="SHA-512" hashValue="BIECXXLQTeZJOx05FhxNMY6bX0FG7L8BpAjO3Hk073tMf1ubRNMfSRBsBwOVM9WAG5vzoeJK9zi73lb6vrANVA==" saltValue="YhRx49mkr4bYm3ZTPTnjcg==" spinCount="100000" sqref="A58:G58" name="Intervalo1_34"/>
    <protectedRange algorithmName="SHA-512" hashValue="BIECXXLQTeZJOx05FhxNMY6bX0FG7L8BpAjO3Hk073tMf1ubRNMfSRBsBwOVM9WAG5vzoeJK9zi73lb6vrANVA==" saltValue="YhRx49mkr4bYm3ZTPTnjcg==" spinCount="100000" sqref="A59:G59 A60:B60 D60:F60 D71:F71 A71:B71" name="Intervalo1_35"/>
    <protectedRange algorithmName="SHA-512" hashValue="nJCPMKKPbQe6/ha4iPpgDvsehmgBQOKJ/8YB5Oj66Xa1HSaMdEySI9MA2i7F3wvMOIhzJpsg48H1o311Buf3qA==" saltValue="Z3UMDN8w5bylweDrohUzTQ==" spinCount="100000" sqref="G60 G71" name="Intervalo1_1_3_27"/>
    <protectedRange algorithmName="SHA-512" hashValue="BIECXXLQTeZJOx05FhxNMY6bX0FG7L8BpAjO3Hk073tMf1ubRNMfSRBsBwOVM9WAG5vzoeJK9zi73lb6vrANVA==" saltValue="YhRx49mkr4bYm3ZTPTnjcg==" spinCount="100000" sqref="A72:F73" name="Intervalo1_36"/>
    <protectedRange algorithmName="SHA-512" hashValue="nJCPMKKPbQe6/ha4iPpgDvsehmgBQOKJ/8YB5Oj66Xa1HSaMdEySI9MA2i7F3wvMOIhzJpsg48H1o311Buf3qA==" saltValue="Z3UMDN8w5bylweDrohUzTQ==" spinCount="100000" sqref="G72:G73" name="Intervalo1_1_3_28"/>
    <protectedRange algorithmName="SHA-512" hashValue="BIECXXLQTeZJOx05FhxNMY6bX0FG7L8BpAjO3Hk073tMf1ubRNMfSRBsBwOVM9WAG5vzoeJK9zi73lb6vrANVA==" saltValue="YhRx49mkr4bYm3ZTPTnjcg==" spinCount="100000" sqref="A74:F75" name="Intervalo1_37"/>
    <protectedRange algorithmName="SHA-512" hashValue="nJCPMKKPbQe6/ha4iPpgDvsehmgBQOKJ/8YB5Oj66Xa1HSaMdEySI9MA2i7F3wvMOIhzJpsg48H1o311Buf3qA==" saltValue="Z3UMDN8w5bylweDrohUzTQ==" spinCount="100000" sqref="G74:G75" name="Intervalo1_1_3_29"/>
    <protectedRange algorithmName="SHA-512" hashValue="BIECXXLQTeZJOx05FhxNMY6bX0FG7L8BpAjO3Hk073tMf1ubRNMfSRBsBwOVM9WAG5vzoeJK9zi73lb6vrANVA==" saltValue="YhRx49mkr4bYm3ZTPTnjcg==" spinCount="100000" sqref="A76:F78 G76:G77" name="Intervalo1_38"/>
    <protectedRange algorithmName="SHA-512" hashValue="nJCPMKKPbQe6/ha4iPpgDvsehmgBQOKJ/8YB5Oj66Xa1HSaMdEySI9MA2i7F3wvMOIhzJpsg48H1o311Buf3qA==" saltValue="Z3UMDN8w5bylweDrohUzTQ==" spinCount="100000" sqref="G78" name="Intervalo1_1_3_30"/>
    <protectedRange algorithmName="SHA-512" hashValue="BIECXXLQTeZJOx05FhxNMY6bX0FG7L8BpAjO3Hk073tMf1ubRNMfSRBsBwOVM9WAG5vzoeJK9zi73lb6vrANVA==" saltValue="YhRx49mkr4bYm3ZTPTnjcg==" spinCount="100000" sqref="A79:G79" name="Intervalo1_39"/>
    <protectedRange algorithmName="SHA-512" hashValue="BIECXXLQTeZJOx05FhxNMY6bX0FG7L8BpAjO3Hk073tMf1ubRNMfSRBsBwOVM9WAG5vzoeJK9zi73lb6vrANVA==" saltValue="YhRx49mkr4bYm3ZTPTnjcg==" spinCount="100000" sqref="A80:F80" name="Intervalo1_40"/>
    <protectedRange algorithmName="SHA-512" hashValue="nJCPMKKPbQe6/ha4iPpgDvsehmgBQOKJ/8YB5Oj66Xa1HSaMdEySI9MA2i7F3wvMOIhzJpsg48H1o311Buf3qA==" saltValue="Z3UMDN8w5bylweDrohUzTQ==" spinCount="100000" sqref="G80" name="Intervalo1_1_3_31"/>
    <protectedRange algorithmName="SHA-512" hashValue="BIECXXLQTeZJOx05FhxNMY6bX0FG7L8BpAjO3Hk073tMf1ubRNMfSRBsBwOVM9WAG5vzoeJK9zi73lb6vrANVA==" saltValue="YhRx49mkr4bYm3ZTPTnjcg==" spinCount="100000" sqref="A81:F83" name="Intervalo1_41"/>
    <protectedRange algorithmName="SHA-512" hashValue="nJCPMKKPbQe6/ha4iPpgDvsehmgBQOKJ/8YB5Oj66Xa1HSaMdEySI9MA2i7F3wvMOIhzJpsg48H1o311Buf3qA==" saltValue="Z3UMDN8w5bylweDrohUzTQ==" spinCount="100000" sqref="G81:G83" name="Intervalo1_1_3_32"/>
    <protectedRange algorithmName="SHA-512" hashValue="BIECXXLQTeZJOx05FhxNMY6bX0FG7L8BpAjO3Hk073tMf1ubRNMfSRBsBwOVM9WAG5vzoeJK9zi73lb6vrANVA==" saltValue="YhRx49mkr4bYm3ZTPTnjcg==" spinCount="100000" sqref="A84:F84" name="Intervalo1_42"/>
    <protectedRange algorithmName="SHA-512" hashValue="nJCPMKKPbQe6/ha4iPpgDvsehmgBQOKJ/8YB5Oj66Xa1HSaMdEySI9MA2i7F3wvMOIhzJpsg48H1o311Buf3qA==" saltValue="Z3UMDN8w5bylweDrohUzTQ==" spinCount="100000" sqref="G84" name="Intervalo1_1_3_33"/>
    <protectedRange algorithmName="SHA-512" hashValue="BIECXXLQTeZJOx05FhxNMY6bX0FG7L8BpAjO3Hk073tMf1ubRNMfSRBsBwOVM9WAG5vzoeJK9zi73lb6vrANVA==" saltValue="YhRx49mkr4bYm3ZTPTnjcg==" spinCount="100000" sqref="A85:F85" name="Intervalo1_43"/>
    <protectedRange algorithmName="SHA-512" hashValue="nJCPMKKPbQe6/ha4iPpgDvsehmgBQOKJ/8YB5Oj66Xa1HSaMdEySI9MA2i7F3wvMOIhzJpsg48H1o311Buf3qA==" saltValue="Z3UMDN8w5bylweDrohUzTQ==" spinCount="100000" sqref="G85" name="Intervalo1_1_3_34"/>
    <protectedRange algorithmName="SHA-512" hashValue="BIECXXLQTeZJOx05FhxNMY6bX0FG7L8BpAjO3Hk073tMf1ubRNMfSRBsBwOVM9WAG5vzoeJK9zi73lb6vrANVA==" saltValue="YhRx49mkr4bYm3ZTPTnjcg==" spinCount="100000" sqref="F86 A86:D86" name="Intervalo1_44"/>
    <protectedRange algorithmName="SHA-512" hashValue="nJCPMKKPbQe6/ha4iPpgDvsehmgBQOKJ/8YB5Oj66Xa1HSaMdEySI9MA2i7F3wvMOIhzJpsg48H1o311Buf3qA==" saltValue="Z3UMDN8w5bylweDrohUzTQ==" spinCount="100000" sqref="G86" name="Intervalo1_1_3_35"/>
    <protectedRange algorithmName="SHA-512" hashValue="BIECXXLQTeZJOx05FhxNMY6bX0FG7L8BpAjO3Hk073tMf1ubRNMfSRBsBwOVM9WAG5vzoeJK9zi73lb6vrANVA==" saltValue="YhRx49mkr4bYm3ZTPTnjcg==" spinCount="100000" sqref="A88:G90 A87:B87 D87:G87" name="Intervalo1_45"/>
    <protectedRange algorithmName="SHA-512" hashValue="BIECXXLQTeZJOx05FhxNMY6bX0FG7L8BpAjO3Hk073tMf1ubRNMfSRBsBwOVM9WAG5vzoeJK9zi73lb6vrANVA==" saltValue="YhRx49mkr4bYm3ZTPTnjcg==" spinCount="100000" sqref="A91:G91" name="Intervalo1_46"/>
    <protectedRange algorithmName="SHA-512" hashValue="BIECXXLQTeZJOx05FhxNMY6bX0FG7L8BpAjO3Hk073tMf1ubRNMfSRBsBwOVM9WAG5vzoeJK9zi73lb6vrANVA==" saltValue="YhRx49mkr4bYm3ZTPTnjcg==" spinCount="100000" sqref="A92:G92" name="Intervalo1_47"/>
    <protectedRange algorithmName="SHA-512" hashValue="BIECXXLQTeZJOx05FhxNMY6bX0FG7L8BpAjO3Hk073tMf1ubRNMfSRBsBwOVM9WAG5vzoeJK9zi73lb6vrANVA==" saltValue="YhRx49mkr4bYm3ZTPTnjcg==" spinCount="100000" sqref="A93:G94" name="Intervalo1_48"/>
    <protectedRange algorithmName="SHA-512" hashValue="BIECXXLQTeZJOx05FhxNMY6bX0FG7L8BpAjO3Hk073tMf1ubRNMfSRBsBwOVM9WAG5vzoeJK9zi73lb6vrANVA==" saltValue="YhRx49mkr4bYm3ZTPTnjcg==" spinCount="100000" sqref="A95:G95" name="Intervalo1_49"/>
    <protectedRange algorithmName="SHA-512" hashValue="BIECXXLQTeZJOx05FhxNMY6bX0FG7L8BpAjO3Hk073tMf1ubRNMfSRBsBwOVM9WAG5vzoeJK9zi73lb6vrANVA==" saltValue="YhRx49mkr4bYm3ZTPTnjcg==" spinCount="100000" sqref="A96:G96" name="Intervalo1_50"/>
    <protectedRange algorithmName="SHA-512" hashValue="BIECXXLQTeZJOx05FhxNMY6bX0FG7L8BpAjO3Hk073tMf1ubRNMfSRBsBwOVM9WAG5vzoeJK9zi73lb6vrANVA==" saltValue="YhRx49mkr4bYm3ZTPTnjcg==" spinCount="100000" sqref="A97:G98" name="Intervalo1_51"/>
    <protectedRange algorithmName="SHA-512" hashValue="BIECXXLQTeZJOx05FhxNMY6bX0FG7L8BpAjO3Hk073tMf1ubRNMfSRBsBwOVM9WAG5vzoeJK9zi73lb6vrANVA==" saltValue="YhRx49mkr4bYm3ZTPTnjcg==" spinCount="100000" sqref="A99:F102 G113:G114 G116:G117 G99:G101 G103:G104 A119:G121 A122:D122 F122:G122 A104:F104 A103:B103 D103:F103 A113:F118 A112:B112 D112:F112" name="Intervalo1_52"/>
    <protectedRange algorithmName="SHA-512" hashValue="nJCPMKKPbQe6/ha4iPpgDvsehmgBQOKJ/8YB5Oj66Xa1HSaMdEySI9MA2i7F3wvMOIhzJpsg48H1o311Buf3qA==" saltValue="Z3UMDN8w5bylweDrohUzTQ==" spinCount="100000" sqref="G102 G112 G115 G118" name="Intervalo1_1_3_36"/>
    <protectedRange algorithmName="SHA-512" hashValue="BIECXXLQTeZJOx05FhxNMY6bX0FG7L8BpAjO3Hk073tMf1ubRNMfSRBsBwOVM9WAG5vzoeJK9zi73lb6vrANVA==" saltValue="YhRx49mkr4bYm3ZTPTnjcg==" spinCount="100000" sqref="A123:F123" name="Intervalo1_53"/>
    <protectedRange algorithmName="SHA-512" hashValue="nJCPMKKPbQe6/ha4iPpgDvsehmgBQOKJ/8YB5Oj66Xa1HSaMdEySI9MA2i7F3wvMOIhzJpsg48H1o311Buf3qA==" saltValue="Z3UMDN8w5bylweDrohUzTQ==" spinCount="100000" sqref="G123" name="Intervalo1_1_3_37"/>
    <protectedRange algorithmName="SHA-512" hashValue="BIECXXLQTeZJOx05FhxNMY6bX0FG7L8BpAjO3Hk073tMf1ubRNMfSRBsBwOVM9WAG5vzoeJK9zi73lb6vrANVA==" saltValue="YhRx49mkr4bYm3ZTPTnjcg==" spinCount="100000" sqref="A124:D124 F124:G124" name="Intervalo1_54"/>
    <protectedRange algorithmName="SHA-512" hashValue="BIECXXLQTeZJOx05FhxNMY6bX0FG7L8BpAjO3Hk073tMf1ubRNMfSRBsBwOVM9WAG5vzoeJK9zi73lb6vrANVA==" saltValue="YhRx49mkr4bYm3ZTPTnjcg==" spinCount="100000" sqref="A125:G126" name="Intervalo1_55"/>
    <protectedRange algorithmName="SHA-512" hashValue="BIECXXLQTeZJOx05FhxNMY6bX0FG7L8BpAjO3Hk073tMf1ubRNMfSRBsBwOVM9WAG5vzoeJK9zi73lb6vrANVA==" saltValue="YhRx49mkr4bYm3ZTPTnjcg==" spinCount="100000" sqref="C127:F127 A127" name="Intervalo1_56"/>
    <protectedRange algorithmName="SHA-512" hashValue="nJCPMKKPbQe6/ha4iPpgDvsehmgBQOKJ/8YB5Oj66Xa1HSaMdEySI9MA2i7F3wvMOIhzJpsg48H1o311Buf3qA==" saltValue="Z3UMDN8w5bylweDrohUzTQ==" spinCount="100000" sqref="G127" name="Intervalo1_1_3_38"/>
    <protectedRange algorithmName="SHA-512" hashValue="BIECXXLQTeZJOx05FhxNMY6bX0FG7L8BpAjO3Hk073tMf1ubRNMfSRBsBwOVM9WAG5vzoeJK9zi73lb6vrANVA==" saltValue="YhRx49mkr4bYm3ZTPTnjcg==" spinCount="100000" sqref="A129:F132 G128:G130 G132 A128 C128:F128" name="Intervalo1_57"/>
    <protectedRange algorithmName="SHA-512" hashValue="nJCPMKKPbQe6/ha4iPpgDvsehmgBQOKJ/8YB5Oj66Xa1HSaMdEySI9MA2i7F3wvMOIhzJpsg48H1o311Buf3qA==" saltValue="Z3UMDN8w5bylweDrohUzTQ==" spinCount="100000" sqref="G131" name="Intervalo1_1_3_39"/>
    <protectedRange algorithmName="SHA-512" hashValue="BIECXXLQTeZJOx05FhxNMY6bX0FG7L8BpAjO3Hk073tMf1ubRNMfSRBsBwOVM9WAG5vzoeJK9zi73lb6vrANVA==" saltValue="YhRx49mkr4bYm3ZTPTnjcg==" spinCount="100000" sqref="D139:F140 A137:F138 A133:B133 D133:F133 A139:B140" name="Intervalo1_58"/>
    <protectedRange algorithmName="SHA-512" hashValue="nJCPMKKPbQe6/ha4iPpgDvsehmgBQOKJ/8YB5Oj66Xa1HSaMdEySI9MA2i7F3wvMOIhzJpsg48H1o311Buf3qA==" saltValue="Z3UMDN8w5bylweDrohUzTQ==" spinCount="100000" sqref="G133 G137:G140" name="Intervalo1_1_3_40"/>
    <protectedRange algorithmName="SHA-512" hashValue="BIECXXLQTeZJOx05FhxNMY6bX0FG7L8BpAjO3Hk073tMf1ubRNMfSRBsBwOVM9WAG5vzoeJK9zi73lb6vrANVA==" saltValue="YhRx49mkr4bYm3ZTPTnjcg==" spinCount="100000" sqref="G158 G149:G152 A141:F141 A150:F152 A149:D149 F149 A158:F159 A153:D153 F153 A161:F161 A160:D160 F160 A162:D163 F162:G163 A148:B148 D148:F148 A154:B154 D154:F154 C409 C417 C470 D157:F157 A147:F147 A157:B157" name="Intervalo1_59"/>
    <protectedRange algorithmName="SHA-512" hashValue="nJCPMKKPbQe6/ha4iPpgDvsehmgBQOKJ/8YB5Oj66Xa1HSaMdEySI9MA2i7F3wvMOIhzJpsg48H1o311Buf3qA==" saltValue="Z3UMDN8w5bylweDrohUzTQ==" spinCount="100000" sqref="G153:G154 G159:G161 G141 G147:G148 G157" name="Intervalo1_1_3_41"/>
    <protectedRange algorithmName="SHA-512" hashValue="BIECXXLQTeZJOx05FhxNMY6bX0FG7L8BpAjO3Hk073tMf1ubRNMfSRBsBwOVM9WAG5vzoeJK9zi73lb6vrANVA==" saltValue="YhRx49mkr4bYm3ZTPTnjcg==" spinCount="100000" sqref="G168 G170 G164:G166 A166:F167 A164:D165 F164:F165 A171:D171 F171 A168:A170 C168:F170" name="Intervalo1_60"/>
    <protectedRange algorithmName="SHA-512" hashValue="nJCPMKKPbQe6/ha4iPpgDvsehmgBQOKJ/8YB5Oj66Xa1HSaMdEySI9MA2i7F3wvMOIhzJpsg48H1o311Buf3qA==" saltValue="Z3UMDN8w5bylweDrohUzTQ==" spinCount="100000" sqref="G167 G169 G171" name="Intervalo1_1_3_42"/>
    <protectedRange algorithmName="SHA-512" hashValue="BIECXXLQTeZJOx05FhxNMY6bX0FG7L8BpAjO3Hk073tMf1ubRNMfSRBsBwOVM9WAG5vzoeJK9zi73lb6vrANVA==" saltValue="YhRx49mkr4bYm3ZTPTnjcg==" spinCount="100000" sqref="A174:F174 A172:D172 F172 A173:B173 D173:G173" name="Intervalo1_61"/>
    <protectedRange algorithmName="SHA-512" hashValue="nJCPMKKPbQe6/ha4iPpgDvsehmgBQOKJ/8YB5Oj66Xa1HSaMdEySI9MA2i7F3wvMOIhzJpsg48H1o311Buf3qA==" saltValue="Z3UMDN8w5bylweDrohUzTQ==" spinCount="100000" sqref="G172 G174" name="Intervalo1_1_3_43"/>
    <protectedRange algorithmName="SHA-512" hashValue="BIECXXLQTeZJOx05FhxNMY6bX0FG7L8BpAjO3Hk073tMf1ubRNMfSRBsBwOVM9WAG5vzoeJK9zi73lb6vrANVA==" saltValue="YhRx49mkr4bYm3ZTPTnjcg==" spinCount="100000" sqref="A177:F177 G178:G182 A178:B190 D178:F190 C178:C198" name="Intervalo1_62"/>
    <protectedRange algorithmName="SHA-512" hashValue="nJCPMKKPbQe6/ha4iPpgDvsehmgBQOKJ/8YB5Oj66Xa1HSaMdEySI9MA2i7F3wvMOIhzJpsg48H1o311Buf3qA==" saltValue="Z3UMDN8w5bylweDrohUzTQ==" spinCount="100000" sqref="G177 G183:G190" name="Intervalo1_1_3_44"/>
    <protectedRange algorithmName="SHA-512" hashValue="BIECXXLQTeZJOx05FhxNMY6bX0FG7L8BpAjO3Hk073tMf1ubRNMfSRBsBwOVM9WAG5vzoeJK9zi73lb6vrANVA==" saltValue="YhRx49mkr4bYm3ZTPTnjcg==" spinCount="100000" sqref="A191:B193 G192:G193 D191:F193" name="Intervalo1_63"/>
    <protectedRange algorithmName="SHA-512" hashValue="pYqvGp4vyeT51Cm34fl1Id+3laNBAeXZ4xCJQzRXtltNVGl551VlmJarAj+OLsj74RRcLroUKfyp8dsMep+krw==" saltValue="4tagR5G1Xs5zqOyVLn3ZaQ==" spinCount="100000" sqref="D194:F194 A194:B194" name="Intervalo1_1_1"/>
    <protectedRange algorithmName="SHA-512" hashValue="nJCPMKKPbQe6/ha4iPpgDvsehmgBQOKJ/8YB5Oj66Xa1HSaMdEySI9MA2i7F3wvMOIhzJpsg48H1o311Buf3qA==" saltValue="Z3UMDN8w5bylweDrohUzTQ==" spinCount="100000" sqref="G191 G194" name="Intervalo1_1_3_45"/>
    <protectedRange algorithmName="SHA-512" hashValue="BIECXXLQTeZJOx05FhxNMY6bX0FG7L8BpAjO3Hk073tMf1ubRNMfSRBsBwOVM9WAG5vzoeJK9zi73lb6vrANVA==" saltValue="YhRx49mkr4bYm3ZTPTnjcg==" spinCount="100000" sqref="E195:F195 G195:G198" name="Intervalo1_64"/>
    <protectedRange algorithmName="SHA-512" hashValue="pYqvGp4vyeT51Cm34fl1Id+3laNBAeXZ4xCJQzRXtltNVGl551VlmJarAj+OLsj74RRcLroUKfyp8dsMep+krw==" saltValue="4tagR5G1Xs5zqOyVLn3ZaQ==" spinCount="100000" sqref="D195:D198 B195 E196:F198 A195:A198 B197:B198" name="Intervalo1_1_2"/>
    <protectedRange algorithmName="SHA-512" hashValue="BIECXXLQTeZJOx05FhxNMY6bX0FG7L8BpAjO3Hk073tMf1ubRNMfSRBsBwOVM9WAG5vzoeJK9zi73lb6vrANVA==" saltValue="YhRx49mkr4bYm3ZTPTnjcg==" spinCount="100000" sqref="B196" name="Intervalo1_3_1"/>
    <protectedRange algorithmName="SHA-512" hashValue="BIECXXLQTeZJOx05FhxNMY6bX0FG7L8BpAjO3Hk073tMf1ubRNMfSRBsBwOVM9WAG5vzoeJK9zi73lb6vrANVA==" saltValue="YhRx49mkr4bYm3ZTPTnjcg==" spinCount="100000" sqref="E200:F200 G199" name="Intervalo1_65"/>
    <protectedRange algorithmName="SHA-512" hashValue="pYqvGp4vyeT51Cm34fl1Id+3laNBAeXZ4xCJQzRXtltNVGl551VlmJarAj+OLsj74RRcLroUKfyp8dsMep+krw==" saltValue="4tagR5G1Xs5zqOyVLn3ZaQ==" spinCount="100000" sqref="A199:D201 E201:F201 E199:F199" name="Intervalo1_1_6"/>
    <protectedRange algorithmName="SHA-512" hashValue="nJCPMKKPbQe6/ha4iPpgDvsehmgBQOKJ/8YB5Oj66Xa1HSaMdEySI9MA2i7F3wvMOIhzJpsg48H1o311Buf3qA==" saltValue="Z3UMDN8w5bylweDrohUzTQ==" spinCount="100000" sqref="G200:G201" name="Intervalo1_1_3_46"/>
    <protectedRange algorithmName="SHA-512" hashValue="pYqvGp4vyeT51Cm34fl1Id+3laNBAeXZ4xCJQzRXtltNVGl551VlmJarAj+OLsj74RRcLroUKfyp8dsMep+krw==" saltValue="4tagR5G1Xs5zqOyVLn3ZaQ==" spinCount="100000" sqref="A202:F202 A203:A204 C203:F204" name="Intervalo1_1_7"/>
    <protectedRange algorithmName="SHA-512" hashValue="nJCPMKKPbQe6/ha4iPpgDvsehmgBQOKJ/8YB5Oj66Xa1HSaMdEySI9MA2i7F3wvMOIhzJpsg48H1o311Buf3qA==" saltValue="Z3UMDN8w5bylweDrohUzTQ==" spinCount="100000" sqref="G202:G204" name="Intervalo1_1_3_47"/>
    <protectedRange algorithmName="SHA-512" hashValue="BIECXXLQTeZJOx05FhxNMY6bX0FG7L8BpAjO3Hk073tMf1ubRNMfSRBsBwOVM9WAG5vzoeJK9zi73lb6vrANVA==" saltValue="YhRx49mkr4bYm3ZTPTnjcg==" spinCount="100000" sqref="A205 C205:G205" name="Intervalo1_67"/>
    <protectedRange algorithmName="SHA-512" hashValue="BIECXXLQTeZJOx05FhxNMY6bX0FG7L8BpAjO3Hk073tMf1ubRNMfSRBsBwOVM9WAG5vzoeJK9zi73lb6vrANVA==" saltValue="YhRx49mkr4bYm3ZTPTnjcg==" spinCount="100000" sqref="C208" name="Intervalo1_68"/>
    <protectedRange algorithmName="SHA-512" hashValue="pYqvGp4vyeT51Cm34fl1Id+3laNBAeXZ4xCJQzRXtltNVGl551VlmJarAj+OLsj74RRcLroUKfyp8dsMep+krw==" saltValue="4tagR5G1Xs5zqOyVLn3ZaQ==" spinCount="100000" sqref="C206:F207 A206:A208 D208:F208" name="Intervalo1_1_9"/>
    <protectedRange algorithmName="SHA-512" hashValue="nJCPMKKPbQe6/ha4iPpgDvsehmgBQOKJ/8YB5Oj66Xa1HSaMdEySI9MA2i7F3wvMOIhzJpsg48H1o311Buf3qA==" saltValue="Z3UMDN8w5bylweDrohUzTQ==" spinCount="100000" sqref="G206:G208" name="Intervalo1_1_3_48"/>
    <protectedRange algorithmName="SHA-512" hashValue="BIECXXLQTeZJOx05FhxNMY6bX0FG7L8BpAjO3Hk073tMf1ubRNMfSRBsBwOVM9WAG5vzoeJK9zi73lb6vrANVA==" saltValue="YhRx49mkr4bYm3ZTPTnjcg==" spinCount="100000" sqref="C209" name="Intervalo1_69"/>
    <protectedRange algorithmName="SHA-512" hashValue="pYqvGp4vyeT51Cm34fl1Id+3laNBAeXZ4xCJQzRXtltNVGl551VlmJarAj+OLsj74RRcLroUKfyp8dsMep+krw==" saltValue="4tagR5G1Xs5zqOyVLn3ZaQ==" spinCount="100000" sqref="A209:B209 D209:G209" name="Intervalo1_1_10"/>
    <protectedRange algorithmName="SHA-512" hashValue="BIECXXLQTeZJOx05FhxNMY6bX0FG7L8BpAjO3Hk073tMf1ubRNMfSRBsBwOVM9WAG5vzoeJK9zi73lb6vrANVA==" saltValue="YhRx49mkr4bYm3ZTPTnjcg==" spinCount="100000" sqref="C210" name="Intervalo1_70"/>
    <protectedRange algorithmName="SHA-512" hashValue="pYqvGp4vyeT51Cm34fl1Id+3laNBAeXZ4xCJQzRXtltNVGl551VlmJarAj+OLsj74RRcLroUKfyp8dsMep+krw==" saltValue="4tagR5G1Xs5zqOyVLn3ZaQ==" spinCount="100000" sqref="A210:B210 D210:G210" name="Intervalo1_1_11"/>
    <protectedRange algorithmName="SHA-512" hashValue="BIECXXLQTeZJOx05FhxNMY6bX0FG7L8BpAjO3Hk073tMf1ubRNMfSRBsBwOVM9WAG5vzoeJK9zi73lb6vrANVA==" saltValue="YhRx49mkr4bYm3ZTPTnjcg==" spinCount="100000" sqref="C217 G215:G216 C211 G211:G213" name="Intervalo1_71"/>
    <protectedRange algorithmName="SHA-512" hashValue="pYqvGp4vyeT51Cm34fl1Id+3laNBAeXZ4xCJQzRXtltNVGl551VlmJarAj+OLsj74RRcLroUKfyp8dsMep+krw==" saltValue="4tagR5G1Xs5zqOyVLn3ZaQ==" spinCount="100000" sqref="F215:F217 B211 E211:F214 D217 A211:A219 D211 B212:D216 B217 B218:F219" name="Intervalo1_1_12"/>
    <protectedRange algorithmName="SHA-512" hashValue="nJCPMKKPbQe6/ha4iPpgDvsehmgBQOKJ/8YB5Oj66Xa1HSaMdEySI9MA2i7F3wvMOIhzJpsg48H1o311Buf3qA==" saltValue="Z3UMDN8w5bylweDrohUzTQ==" spinCount="100000" sqref="G214 G217:G219" name="Intervalo1_1_3_49"/>
    <protectedRange algorithmName="SHA-512" hashValue="BIECXXLQTeZJOx05FhxNMY6bX0FG7L8BpAjO3Hk073tMf1ubRNMfSRBsBwOVM9WAG5vzoeJK9zi73lb6vrANVA==" saltValue="YhRx49mkr4bYm3ZTPTnjcg==" spinCount="100000" sqref="G224" name="Intervalo1_72"/>
    <protectedRange algorithmName="SHA-512" hashValue="pYqvGp4vyeT51Cm34fl1Id+3laNBAeXZ4xCJQzRXtltNVGl551VlmJarAj+OLsj74RRcLroUKfyp8dsMep+krw==" saltValue="4tagR5G1Xs5zqOyVLn3ZaQ==" spinCount="100000" sqref="A220:F222" name="Intervalo1_1_13"/>
    <protectedRange algorithmName="SHA-512" hashValue="SOYoXHnsd8H3JMwtnN8n0SDMvJLW8NUH3c7N9U/C2WTm7adtKrHc9Rw5AhcK1dwRMld7kJZ5o3zpwjKqrnC6rw==" saltValue="9sV1nF7wJ5XLhLyfByHakQ==" spinCount="100000" sqref="A223:F224" name="Intervalo1_1_1_1"/>
    <protectedRange algorithmName="SHA-512" hashValue="nJCPMKKPbQe6/ha4iPpgDvsehmgBQOKJ/8YB5Oj66Xa1HSaMdEySI9MA2i7F3wvMOIhzJpsg48H1o311Buf3qA==" saltValue="Z3UMDN8w5bylweDrohUzTQ==" spinCount="100000" sqref="G220:G223" name="Intervalo1_1_3_50"/>
    <protectedRange algorithmName="SHA-512" hashValue="BIECXXLQTeZJOx05FhxNMY6bX0FG7L8BpAjO3Hk073tMf1ubRNMfSRBsBwOVM9WAG5vzoeJK9zi73lb6vrANVA==" saltValue="YhRx49mkr4bYm3ZTPTnjcg==" spinCount="100000" sqref="G225" name="Intervalo1_73"/>
    <protectedRange algorithmName="SHA-512" hashValue="SOYoXHnsd8H3JMwtnN8n0SDMvJLW8NUH3c7N9U/C2WTm7adtKrHc9Rw5AhcK1dwRMld7kJZ5o3zpwjKqrnC6rw==" saltValue="9sV1nF7wJ5XLhLyfByHakQ==" spinCount="100000" sqref="C225:C226" name="Intervalo1_4_1"/>
    <protectedRange algorithmName="SHA-512" hashValue="BIECXXLQTeZJOx05FhxNMY6bX0FG7L8BpAjO3Hk073tMf1ubRNMfSRBsBwOVM9WAG5vzoeJK9zi73lb6vrANVA==" saltValue="YhRx49mkr4bYm3ZTPTnjcg==" spinCount="100000" sqref="B225 A225:A226 D225:F225" name="Intervalo1_5_1"/>
    <protectedRange algorithmName="SHA-512" hashValue="BIECXXLQTeZJOx05FhxNMY6bX0FG7L8BpAjO3Hk073tMf1ubRNMfSRBsBwOVM9WAG5vzoeJK9zi73lb6vrANVA==" saltValue="YhRx49mkr4bYm3ZTPTnjcg==" spinCount="100000" sqref="B226 D226:F226" name="Intervalo1_6_1"/>
    <protectedRange algorithmName="SHA-512" hashValue="nJCPMKKPbQe6/ha4iPpgDvsehmgBQOKJ/8YB5Oj66Xa1HSaMdEySI9MA2i7F3wvMOIhzJpsg48H1o311Buf3qA==" saltValue="Z3UMDN8w5bylweDrohUzTQ==" spinCount="100000" sqref="G226" name="Intervalo1_1_3_51"/>
    <protectedRange algorithmName="SHA-512" hashValue="BIECXXLQTeZJOx05FhxNMY6bX0FG7L8BpAjO3Hk073tMf1ubRNMfSRBsBwOVM9WAG5vzoeJK9zi73lb6vrANVA==" saltValue="YhRx49mkr4bYm3ZTPTnjcg==" spinCount="100000" sqref="C229:F229" name="Intervalo1_74"/>
    <protectedRange algorithmName="SHA-512" hashValue="SOYoXHnsd8H3JMwtnN8n0SDMvJLW8NUH3c7N9U/C2WTm7adtKrHc9Rw5AhcK1dwRMld7kJZ5o3zpwjKqrnC6rw==" saltValue="9sV1nF7wJ5XLhLyfByHakQ==" spinCount="100000" sqref="B229 A227:A229 B227:F228" name="Intervalo1_7_1"/>
    <protectedRange algorithmName="SHA-512" hashValue="nJCPMKKPbQe6/ha4iPpgDvsehmgBQOKJ/8YB5Oj66Xa1HSaMdEySI9MA2i7F3wvMOIhzJpsg48H1o311Buf3qA==" saltValue="Z3UMDN8w5bylweDrohUzTQ==" spinCount="100000" sqref="G227:G229" name="Intervalo1_1_3_52"/>
    <protectedRange algorithmName="SHA-512" hashValue="BIECXXLQTeZJOx05FhxNMY6bX0FG7L8BpAjO3Hk073tMf1ubRNMfSRBsBwOVM9WAG5vzoeJK9zi73lb6vrANVA==" saltValue="YhRx49mkr4bYm3ZTPTnjcg==" spinCount="100000" sqref="G230" name="Intervalo1_75"/>
    <protectedRange algorithmName="SHA-512" hashValue="SOYoXHnsd8H3JMwtnN8n0SDMvJLW8NUH3c7N9U/C2WTm7adtKrHc9Rw5AhcK1dwRMld7kJZ5o3zpwjKqrnC6rw==" saltValue="9sV1nF7wJ5XLhLyfByHakQ==" spinCount="100000" sqref="A230:F234 G233" name="Intervalo1_7_2"/>
    <protectedRange algorithmName="SHA-512" hashValue="nJCPMKKPbQe6/ha4iPpgDvsehmgBQOKJ/8YB5Oj66Xa1HSaMdEySI9MA2i7F3wvMOIhzJpsg48H1o311Buf3qA==" saltValue="Z3UMDN8w5bylweDrohUzTQ==" spinCount="100000" sqref="G231:G232 G234" name="Intervalo1_1_3_53"/>
    <protectedRange algorithmName="SHA-512" hashValue="BIECXXLQTeZJOx05FhxNMY6bX0FG7L8BpAjO3Hk073tMf1ubRNMfSRBsBwOVM9WAG5vzoeJK9zi73lb6vrANVA==" saltValue="YhRx49mkr4bYm3ZTPTnjcg==" spinCount="100000" sqref="C237 G237:G238 G235" name="Intervalo1_76"/>
    <protectedRange algorithmName="SHA-512" hashValue="SOYoXHnsd8H3JMwtnN8n0SDMvJLW8NUH3c7N9U/C2WTm7adtKrHc9Rw5AhcK1dwRMld7kJZ5o3zpwjKqrnC6rw==" saltValue="9sV1nF7wJ5XLhLyfByHakQ==" spinCount="100000" sqref="B235:D236 B237 E235:F239 A235:A239 D237 B238:D239 G236" name="Intervalo1_7_3"/>
    <protectedRange algorithmName="SHA-512" hashValue="nJCPMKKPbQe6/ha4iPpgDvsehmgBQOKJ/8YB5Oj66Xa1HSaMdEySI9MA2i7F3wvMOIhzJpsg48H1o311Buf3qA==" saltValue="Z3UMDN8w5bylweDrohUzTQ==" spinCount="100000" sqref="G239" name="Intervalo1_1_3_54"/>
    <protectedRange algorithmName="SHA-512" hashValue="BIECXXLQTeZJOx05FhxNMY6bX0FG7L8BpAjO3Hk073tMf1ubRNMfSRBsBwOVM9WAG5vzoeJK9zi73lb6vrANVA==" saltValue="YhRx49mkr4bYm3ZTPTnjcg==" spinCount="100000" sqref="G241:G242" name="Intervalo1_77"/>
    <protectedRange algorithmName="SHA-512" hashValue="SOYoXHnsd8H3JMwtnN8n0SDMvJLW8NUH3c7N9U/C2WTm7adtKrHc9Rw5AhcK1dwRMld7kJZ5o3zpwjKqrnC6rw==" saltValue="9sV1nF7wJ5XLhLyfByHakQ==" spinCount="100000" sqref="A240:F242" name="Intervalo1_7_4"/>
    <protectedRange algorithmName="SHA-512" hashValue="nJCPMKKPbQe6/ha4iPpgDvsehmgBQOKJ/8YB5Oj66Xa1HSaMdEySI9MA2i7F3wvMOIhzJpsg48H1o311Buf3qA==" saltValue="Z3UMDN8w5bylweDrohUzTQ==" spinCount="100000" sqref="G240" name="Intervalo1_1_3_55"/>
    <protectedRange algorithmName="SHA-512" hashValue="SOYoXHnsd8H3JMwtnN8n0SDMvJLW8NUH3c7N9U/C2WTm7adtKrHc9Rw5AhcK1dwRMld7kJZ5o3zpwjKqrnC6rw==" saltValue="9sV1nF7wJ5XLhLyfByHakQ==" spinCount="100000" sqref="D243:F243 A243:B243" name="Intervalo1_7_5"/>
    <protectedRange algorithmName="SHA-512" hashValue="nJCPMKKPbQe6/ha4iPpgDvsehmgBQOKJ/8YB5Oj66Xa1HSaMdEySI9MA2i7F3wvMOIhzJpsg48H1o311Buf3qA==" saltValue="Z3UMDN8w5bylweDrohUzTQ==" spinCount="100000" sqref="G243" name="Intervalo1_1_3_56"/>
    <protectedRange algorithmName="SHA-512" hashValue="SOYoXHnsd8H3JMwtnN8n0SDMvJLW8NUH3c7N9U/C2WTm7adtKrHc9Rw5AhcK1dwRMld7kJZ5o3zpwjKqrnC6rw==" saltValue="9sV1nF7wJ5XLhLyfByHakQ==" spinCount="100000" sqref="A245:F245" name="Intervalo1_7_6"/>
    <protectedRange algorithmName="SHA-512" hashValue="nJCPMKKPbQe6/ha4iPpgDvsehmgBQOKJ/8YB5Oj66Xa1HSaMdEySI9MA2i7F3wvMOIhzJpsg48H1o311Buf3qA==" saltValue="Z3UMDN8w5bylweDrohUzTQ==" spinCount="100000" sqref="G245" name="Intervalo1_1_3_57"/>
    <protectedRange algorithmName="SHA-512" hashValue="BIECXXLQTeZJOx05FhxNMY6bX0FG7L8BpAjO3Hk073tMf1ubRNMfSRBsBwOVM9WAG5vzoeJK9zi73lb6vrANVA==" saltValue="YhRx49mkr4bYm3ZTPTnjcg==" spinCount="100000" sqref="G248" name="Intervalo1_78"/>
    <protectedRange algorithmName="SHA-512" hashValue="SOYoXHnsd8H3JMwtnN8n0SDMvJLW8NUH3c7N9U/C2WTm7adtKrHc9Rw5AhcK1dwRMld7kJZ5o3zpwjKqrnC6rw==" saltValue="9sV1nF7wJ5XLhLyfByHakQ==" spinCount="100000" sqref="A246:F249" name="Intervalo1_7_7"/>
    <protectedRange algorithmName="SHA-512" hashValue="nJCPMKKPbQe6/ha4iPpgDvsehmgBQOKJ/8YB5Oj66Xa1HSaMdEySI9MA2i7F3wvMOIhzJpsg48H1o311Buf3qA==" saltValue="Z3UMDN8w5bylweDrohUzTQ==" spinCount="100000" sqref="G246:G247 G249" name="Intervalo1_1_3_58"/>
    <protectedRange algorithmName="SHA-512" hashValue="BIECXXLQTeZJOx05FhxNMY6bX0FG7L8BpAjO3Hk073tMf1ubRNMfSRBsBwOVM9WAG5vzoeJK9zi73lb6vrANVA==" saltValue="YhRx49mkr4bYm3ZTPTnjcg==" spinCount="100000" sqref="A252:G252 G250 A254:G255 A253:B253 D253:G253" name="Intervalo1_79"/>
    <protectedRange algorithmName="SHA-512" hashValue="SOYoXHnsd8H3JMwtnN8n0SDMvJLW8NUH3c7N9U/C2WTm7adtKrHc9Rw5AhcK1dwRMld7kJZ5o3zpwjKqrnC6rw==" saltValue="9sV1nF7wJ5XLhLyfByHakQ==" spinCount="100000" sqref="A250:F251" name="Intervalo1_7_8"/>
    <protectedRange algorithmName="SHA-512" hashValue="nJCPMKKPbQe6/ha4iPpgDvsehmgBQOKJ/8YB5Oj66Xa1HSaMdEySI9MA2i7F3wvMOIhzJpsg48H1o311Buf3qA==" saltValue="Z3UMDN8w5bylweDrohUzTQ==" spinCount="100000" sqref="G251" name="Intervalo1_1_3_59"/>
    <protectedRange algorithmName="SHA-512" hashValue="BIECXXLQTeZJOx05FhxNMY6bX0FG7L8BpAjO3Hk073tMf1ubRNMfSRBsBwOVM9WAG5vzoeJK9zi73lb6vrANVA==" saltValue="YhRx49mkr4bYm3ZTPTnjcg==" spinCount="100000" sqref="G256 A259:G264" name="Intervalo1_80"/>
    <protectedRange algorithmName="SHA-512" hashValue="SOYoXHnsd8H3JMwtnN8n0SDMvJLW8NUH3c7N9U/C2WTm7adtKrHc9Rw5AhcK1dwRMld7kJZ5o3zpwjKqrnC6rw==" saltValue="9sV1nF7wJ5XLhLyfByHakQ==" spinCount="100000" sqref="A256:F256" name="Intervalo1_7_9"/>
    <protectedRange algorithmName="SHA-512" hashValue="BIECXXLQTeZJOx05FhxNMY6bX0FG7L8BpAjO3Hk073tMf1ubRNMfSRBsBwOVM9WAG5vzoeJK9zi73lb6vrANVA==" saltValue="YhRx49mkr4bYm3ZTPTnjcg==" spinCount="100000" sqref="G275 G265:G268 A267:F267 A265:D265 F265 A266 C266:F266 A270:F276 A268:B268 D268:F268 A278:F279 A277:B277 D277:G277 G270:G271" name="Intervalo1_81"/>
    <protectedRange algorithmName="SHA-512" hashValue="nJCPMKKPbQe6/ha4iPpgDvsehmgBQOKJ/8YB5Oj66Xa1HSaMdEySI9MA2i7F3wvMOIhzJpsg48H1o311Buf3qA==" saltValue="Z3UMDN8w5bylweDrohUzTQ==" spinCount="100000" sqref="G276 G278:G279 G272:G274" name="Intervalo1_1_3_60"/>
    <protectedRange algorithmName="SHA-512" hashValue="BIECXXLQTeZJOx05FhxNMY6bX0FG7L8BpAjO3Hk073tMf1ubRNMfSRBsBwOVM9WAG5vzoeJK9zi73lb6vrANVA==" saltValue="YhRx49mkr4bYm3ZTPTnjcg==" spinCount="100000" sqref="A280:F282 G280 G282 A285:F285 A283:B283 D283:F283 A287:F289" name="Intervalo1_82"/>
    <protectedRange algorithmName="SHA-512" hashValue="nJCPMKKPbQe6/ha4iPpgDvsehmgBQOKJ/8YB5Oj66Xa1HSaMdEySI9MA2i7F3wvMOIhzJpsg48H1o311Buf3qA==" saltValue="Z3UMDN8w5bylweDrohUzTQ==" spinCount="100000" sqref="G281 G283 G285 G287:G289" name="Intervalo1_1_3_61"/>
    <protectedRange algorithmName="SHA-512" hashValue="BIECXXLQTeZJOx05FhxNMY6bX0FG7L8BpAjO3Hk073tMf1ubRNMfSRBsBwOVM9WAG5vzoeJK9zi73lb6vrANVA==" saltValue="YhRx49mkr4bYm3ZTPTnjcg==" spinCount="100000" sqref="D294:F294 A286:F286 A294:B294" name="Intervalo1_83"/>
    <protectedRange algorithmName="SHA-512" hashValue="nJCPMKKPbQe6/ha4iPpgDvsehmgBQOKJ/8YB5Oj66Xa1HSaMdEySI9MA2i7F3wvMOIhzJpsg48H1o311Buf3qA==" saltValue="Z3UMDN8w5bylweDrohUzTQ==" spinCount="100000" sqref="G286 G294" name="Intervalo1_1_3_62"/>
    <protectedRange algorithmName="SHA-512" hashValue="BIECXXLQTeZJOx05FhxNMY6bX0FG7L8BpAjO3Hk073tMf1ubRNMfSRBsBwOVM9WAG5vzoeJK9zi73lb6vrANVA==" saltValue="YhRx49mkr4bYm3ZTPTnjcg==" spinCount="100000" sqref="A295:G295" name="Intervalo1_84"/>
    <protectedRange algorithmName="SHA-512" hashValue="BIECXXLQTeZJOx05FhxNMY6bX0FG7L8BpAjO3Hk073tMf1ubRNMfSRBsBwOVM9WAG5vzoeJK9zi73lb6vrANVA==" saltValue="YhRx49mkr4bYm3ZTPTnjcg==" spinCount="100000" sqref="A296:G299 A300 C300:G300" name="Intervalo1_85"/>
    <protectedRange algorithmName="SHA-512" hashValue="BIECXXLQTeZJOx05FhxNMY6bX0FG7L8BpAjO3Hk073tMf1ubRNMfSRBsBwOVM9WAG5vzoeJK9zi73lb6vrANVA==" saltValue="YhRx49mkr4bYm3ZTPTnjcg==" spinCount="100000" sqref="G301:G302" name="Intervalo1_86"/>
    <protectedRange algorithmName="SHA-512" hashValue="pYqvGp4vyeT51Cm34fl1Id+3laNBAeXZ4xCJQzRXtltNVGl551VlmJarAj+OLsj74RRcLroUKfyp8dsMep+krw==" saltValue="4tagR5G1Xs5zqOyVLn3ZaQ==" spinCount="100000" sqref="C302" name="Intervalo1_1_15"/>
    <protectedRange algorithmName="SHA-512" hashValue="SOYoXHnsd8H3JMwtnN8n0SDMvJLW8NUH3c7N9U/C2WTm7adtKrHc9Rw5AhcK1dwRMld7kJZ5o3zpwjKqrnC6rw==" saltValue="9sV1nF7wJ5XLhLyfByHakQ==" spinCount="100000" sqref="B302 B300 A301:A302 D302:F302 B301:F301" name="Intervalo1_1_1_2"/>
    <protectedRange algorithmName="SHA-512" hashValue="BIECXXLQTeZJOx05FhxNMY6bX0FG7L8BpAjO3Hk073tMf1ubRNMfSRBsBwOVM9WAG5vzoeJK9zi73lb6vrANVA==" saltValue="YhRx49mkr4bYm3ZTPTnjcg==" spinCount="100000" sqref="A303:F304 G303 A305 C305:F305 B305:B314" name="Intervalo1_87"/>
    <protectedRange algorithmName="SHA-512" hashValue="nJCPMKKPbQe6/ha4iPpgDvsehmgBQOKJ/8YB5Oj66Xa1HSaMdEySI9MA2i7F3wvMOIhzJpsg48H1o311Buf3qA==" saltValue="Z3UMDN8w5bylweDrohUzTQ==" spinCount="100000" sqref="G304:G305" name="Intervalo1_1_3_63"/>
    <protectedRange algorithmName="SHA-512" hashValue="BIECXXLQTeZJOx05FhxNMY6bX0FG7L8BpAjO3Hk073tMf1ubRNMfSRBsBwOVM9WAG5vzoeJK9zi73lb6vrANVA==" saltValue="YhRx49mkr4bYm3ZTPTnjcg==" spinCount="100000" sqref="C306:F306 A306" name="Intervalo1_88"/>
    <protectedRange algorithmName="SHA-512" hashValue="nJCPMKKPbQe6/ha4iPpgDvsehmgBQOKJ/8YB5Oj66Xa1HSaMdEySI9MA2i7F3wvMOIhzJpsg48H1o311Buf3qA==" saltValue="Z3UMDN8w5bylweDrohUzTQ==" spinCount="100000" sqref="G306" name="Intervalo1_1_3_64"/>
    <protectedRange algorithmName="SHA-512" hashValue="BIECXXLQTeZJOx05FhxNMY6bX0FG7L8BpAjO3Hk073tMf1ubRNMfSRBsBwOVM9WAG5vzoeJK9zi73lb6vrANVA==" saltValue="YhRx49mkr4bYm3ZTPTnjcg==" spinCount="100000" sqref="C308 A307 C307:F307 G308" name="Intervalo1_89"/>
    <protectedRange algorithmName="SHA-512" hashValue="pYqvGp4vyeT51Cm34fl1Id+3laNBAeXZ4xCJQzRXtltNVGl551VlmJarAj+OLsj74RRcLroUKfyp8dsMep+krw==" saltValue="4tagR5G1Xs5zqOyVLn3ZaQ==" spinCount="100000" sqref="D308:F308 A308" name="Intervalo1_1_16"/>
    <protectedRange algorithmName="SHA-512" hashValue="nJCPMKKPbQe6/ha4iPpgDvsehmgBQOKJ/8YB5Oj66Xa1HSaMdEySI9MA2i7F3wvMOIhzJpsg48H1o311Buf3qA==" saltValue="Z3UMDN8w5bylweDrohUzTQ==" spinCount="100000" sqref="G307" name="Intervalo1_1_3_65"/>
    <protectedRange algorithmName="SHA-512" hashValue="BIECXXLQTeZJOx05FhxNMY6bX0FG7L8BpAjO3Hk073tMf1ubRNMfSRBsBwOVM9WAG5vzoeJK9zi73lb6vrANVA==" saltValue="YhRx49mkr4bYm3ZTPTnjcg==" spinCount="100000" sqref="A309 C309:G309" name="Intervalo1_90"/>
    <protectedRange algorithmName="SHA-512" hashValue="BIECXXLQTeZJOx05FhxNMY6bX0FG7L8BpAjO3Hk073tMf1ubRNMfSRBsBwOVM9WAG5vzoeJK9zi73lb6vrANVA==" saltValue="YhRx49mkr4bYm3ZTPTnjcg==" spinCount="100000" sqref="C310:F314 A310:A314" name="Intervalo1_91"/>
    <protectedRange algorithmName="SHA-512" hashValue="nJCPMKKPbQe6/ha4iPpgDvsehmgBQOKJ/8YB5Oj66Xa1HSaMdEySI9MA2i7F3wvMOIhzJpsg48H1o311Buf3qA==" saltValue="Z3UMDN8w5bylweDrohUzTQ==" spinCount="100000" sqref="G310:G314" name="Intervalo1_1_3_66"/>
    <protectedRange algorithmName="SHA-512" hashValue="BIECXXLQTeZJOx05FhxNMY6bX0FG7L8BpAjO3Hk073tMf1ubRNMfSRBsBwOVM9WAG5vzoeJK9zi73lb6vrANVA==" saltValue="YhRx49mkr4bYm3ZTPTnjcg==" spinCount="100000" sqref="G316" name="Intervalo1_92"/>
    <protectedRange algorithmName="SHA-512" hashValue="pYqvGp4vyeT51Cm34fl1Id+3laNBAeXZ4xCJQzRXtltNVGl551VlmJarAj+OLsj74RRcLroUKfyp8dsMep+krw==" saltValue="4tagR5G1Xs5zqOyVLn3ZaQ==" spinCount="100000" sqref="A315:F316" name="Intervalo1_1_17"/>
    <protectedRange algorithmName="SHA-512" hashValue="nJCPMKKPbQe6/ha4iPpgDvsehmgBQOKJ/8YB5Oj66Xa1HSaMdEySI9MA2i7F3wvMOIhzJpsg48H1o311Buf3qA==" saltValue="Z3UMDN8w5bylweDrohUzTQ==" spinCount="100000" sqref="G315" name="Intervalo1_1_3_67"/>
    <protectedRange algorithmName="SHA-512" hashValue="BIECXXLQTeZJOx05FhxNMY6bX0FG7L8BpAjO3Hk073tMf1ubRNMfSRBsBwOVM9WAG5vzoeJK9zi73lb6vrANVA==" saltValue="YhRx49mkr4bYm3ZTPTnjcg==" spinCount="100000" sqref="G327:G329 A351:F357 A317:F317 G331:G338 G355:G356 G343:G346 G348 A331:F336 A347 A346:D346 F346 C347:F347 A321:F329 A318:B318 D318:F318 A338:F338 A337:B337 D337:F337 A345:F345 A344:B344 D344:F344 A349:B349 D349:F349 A367:F369 A342:F343 A358:B358 D358:F358" name="Intervalo1_93"/>
    <protectedRange algorithmName="SHA-512" hashValue="pYqvGp4vyeT51Cm34fl1Id+3laNBAeXZ4xCJQzRXtltNVGl551VlmJarAj+OLsj74RRcLroUKfyp8dsMep+krw==" saltValue="4tagR5G1Xs5zqOyVLn3ZaQ==" spinCount="100000" sqref="A330:F330" name="Intervalo1_1_18"/>
    <protectedRange algorithmName="SHA-512" hashValue="SOYoXHnsd8H3JMwtnN8n0SDMvJLW8NUH3c7N9U/C2WTm7adtKrHc9Rw5AhcK1dwRMld7kJZ5o3zpwjKqrnC6rw==" saltValue="9sV1nF7wJ5XLhLyfByHakQ==" spinCount="100000" sqref="A348:F348" name="Intervalo1_7_10"/>
    <protectedRange algorithmName="SHA-512" hashValue="nJCPMKKPbQe6/ha4iPpgDvsehmgBQOKJ/8YB5Oj66Xa1HSaMdEySI9MA2i7F3wvMOIhzJpsg48H1o311Buf3qA==" saltValue="Z3UMDN8w5bylweDrohUzTQ==" spinCount="100000" sqref="G330 G342 G347 G349 G317:G318 G321:G326 G351:G354 G357:G358 G367:G369" name="Intervalo1_1_3_68"/>
    <protectedRange algorithmName="SHA-512" hashValue="BIECXXLQTeZJOx05FhxNMY6bX0FG7L8BpAjO3Hk073tMf1ubRNMfSRBsBwOVM9WAG5vzoeJK9zi73lb6vrANVA==" saltValue="YhRx49mkr4bYm3ZTPTnjcg==" spinCount="100000" sqref="A370:F370" name="Intervalo1_94"/>
    <protectedRange algorithmName="SHA-512" hashValue="nJCPMKKPbQe6/ha4iPpgDvsehmgBQOKJ/8YB5Oj66Xa1HSaMdEySI9MA2i7F3wvMOIhzJpsg48H1o311Buf3qA==" saltValue="Z3UMDN8w5bylweDrohUzTQ==" spinCount="100000" sqref="G370" name="Intervalo1_1_3_69"/>
    <protectedRange algorithmName="SHA-512" hashValue="BIECXXLQTeZJOx05FhxNMY6bX0FG7L8BpAjO3Hk073tMf1ubRNMfSRBsBwOVM9WAG5vzoeJK9zi73lb6vrANVA==" saltValue="YhRx49mkr4bYm3ZTPTnjcg==" spinCount="100000" sqref="A371:F371" name="Intervalo1_95"/>
    <protectedRange algorithmName="SHA-512" hashValue="nJCPMKKPbQe6/ha4iPpgDvsehmgBQOKJ/8YB5Oj66Xa1HSaMdEySI9MA2i7F3wvMOIhzJpsg48H1o311Buf3qA==" saltValue="Z3UMDN8w5bylweDrohUzTQ==" spinCount="100000" sqref="G371" name="Intervalo1_1_3_70"/>
    <protectedRange algorithmName="SHA-512" hashValue="BIECXXLQTeZJOx05FhxNMY6bX0FG7L8BpAjO3Hk073tMf1ubRNMfSRBsBwOVM9WAG5vzoeJK9zi73lb6vrANVA==" saltValue="YhRx49mkr4bYm3ZTPTnjcg==" spinCount="100000" sqref="A372:F374 G380:G383 A377:F381 A376:B376 D376:F376 A383:F383 A382:B382 D382:F382 A387:F387" name="Intervalo1_96"/>
    <protectedRange algorithmName="SHA-512" hashValue="nJCPMKKPbQe6/ha4iPpgDvsehmgBQOKJ/8YB5Oj66Xa1HSaMdEySI9MA2i7F3wvMOIhzJpsg48H1o311Buf3qA==" saltValue="Z3UMDN8w5bylweDrohUzTQ==" spinCount="100000" sqref="G372:G374 G387 G376:G379" name="Intervalo1_1_3_71"/>
    <protectedRange algorithmName="SHA-512" hashValue="BIECXXLQTeZJOx05FhxNMY6bX0FG7L8BpAjO3Hk073tMf1ubRNMfSRBsBwOVM9WAG5vzoeJK9zi73lb6vrANVA==" saltValue="YhRx49mkr4bYm3ZTPTnjcg==" spinCount="100000" sqref="A388:F393 G391" name="Intervalo1_97"/>
    <protectedRange algorithmName="SHA-512" hashValue="nJCPMKKPbQe6/ha4iPpgDvsehmgBQOKJ/8YB5Oj66Xa1HSaMdEySI9MA2i7F3wvMOIhzJpsg48H1o311Buf3qA==" saltValue="Z3UMDN8w5bylweDrohUzTQ==" spinCount="100000" sqref="G392:G393 G388:G390" name="Intervalo1_1_3_72"/>
    <protectedRange algorithmName="SHA-512" hashValue="BIECXXLQTeZJOx05FhxNMY6bX0FG7L8BpAjO3Hk073tMf1ubRNMfSRBsBwOVM9WAG5vzoeJK9zi73lb6vrANVA==" saltValue="YhRx49mkr4bYm3ZTPTnjcg==" spinCount="100000" sqref="G402 D406:F406 B409 A406:B406 A394:F399 G394:G396 G405 A402:F404 A400:B401 D400:F401 D409:F409" name="Intervalo1_98"/>
    <protectedRange algorithmName="SHA-512" hashValue="pYqvGp4vyeT51Cm34fl1Id+3laNBAeXZ4xCJQzRXtltNVGl551VlmJarAj+OLsj74RRcLroUKfyp8dsMep+krw==" saltValue="4tagR5G1Xs5zqOyVLn3ZaQ==" spinCount="100000" sqref="A405:F405" name="Intervalo1_1_19"/>
    <protectedRange algorithmName="SHA-512" hashValue="SOYoXHnsd8H3JMwtnN8n0SDMvJLW8NUH3c7N9U/C2WTm7adtKrHc9Rw5AhcK1dwRMld7kJZ5o3zpwjKqrnC6rw==" saltValue="9sV1nF7wJ5XLhLyfByHakQ==" spinCount="100000" sqref="A409" name="Intervalo1_1_1_3"/>
    <protectedRange algorithmName="SHA-512" hashValue="nJCPMKKPbQe6/ha4iPpgDvsehmgBQOKJ/8YB5Oj66Xa1HSaMdEySI9MA2i7F3wvMOIhzJpsg48H1o311Buf3qA==" saltValue="Z3UMDN8w5bylweDrohUzTQ==" spinCount="100000" sqref="G397:G401 G403:G404 G406:G409" name="Intervalo1_1_3_73"/>
    <protectedRange algorithmName="SHA-512" hashValue="BIECXXLQTeZJOx05FhxNMY6bX0FG7L8BpAjO3Hk073tMf1ubRNMfSRBsBwOVM9WAG5vzoeJK9zi73lb6vrANVA==" saltValue="YhRx49mkr4bYm3ZTPTnjcg==" spinCount="100000" sqref="B412 D414:G414 D412 A416:B416 A413:D413 E412:F413 A410:G411 D416:F416 G412 B414:B415 D415 F415" name="Intervalo1_99"/>
    <protectedRange algorithmName="SHA-512" hashValue="SOYoXHnsd8H3JMwtnN8n0SDMvJLW8NUH3c7N9U/C2WTm7adtKrHc9Rw5AhcK1dwRMld7kJZ5o3zpwjKqrnC6rw==" saltValue="9sV1nF7wJ5XLhLyfByHakQ==" spinCount="100000" sqref="A414:A415 C415 A412 C412" name="Intervalo1_1_1_4"/>
    <protectedRange algorithmName="SHA-512" hashValue="nJCPMKKPbQe6/ha4iPpgDvsehmgBQOKJ/8YB5Oj66Xa1HSaMdEySI9MA2i7F3wvMOIhzJpsg48H1o311Buf3qA==" saltValue="Z3UMDN8w5bylweDrohUzTQ==" spinCount="100000" sqref="G413 G415:G416" name="Intervalo1_1_3_74"/>
    <protectedRange algorithmName="SHA-512" hashValue="BIECXXLQTeZJOx05FhxNMY6bX0FG7L8BpAjO3Hk073tMf1ubRNMfSRBsBwOVM9WAG5vzoeJK9zi73lb6vrANVA==" saltValue="YhRx49mkr4bYm3ZTPTnjcg==" spinCount="100000" sqref="D417:F417 A417:B417" name="Intervalo1"/>
    <protectedRange algorithmName="SHA-512" hashValue="nJCPMKKPbQe6/ha4iPpgDvsehmgBQOKJ/8YB5Oj66Xa1HSaMdEySI9MA2i7F3wvMOIhzJpsg48H1o311Buf3qA==" saltValue="Z3UMDN8w5bylweDrohUzTQ==" spinCount="100000" sqref="G417" name="Intervalo1_1_3_75"/>
    <protectedRange algorithmName="SHA-512" hashValue="pYqvGp4vyeT51Cm34fl1Id+3laNBAeXZ4xCJQzRXtltNVGl551VlmJarAj+OLsj74RRcLroUKfyp8dsMep+krw==" saltValue="4tagR5G1Xs5zqOyVLn3ZaQ==" spinCount="100000" sqref="E418:F418" name="Intervalo1_1_21"/>
    <protectedRange algorithmName="SHA-512" hashValue="nJCPMKKPbQe6/ha4iPpgDvsehmgBQOKJ/8YB5Oj66Xa1HSaMdEySI9MA2i7F3wvMOIhzJpsg48H1o311Buf3qA==" saltValue="Z3UMDN8w5bylweDrohUzTQ==" spinCount="100000" sqref="G421 G423" name="Intervalo1_1_3_76"/>
    <protectedRange algorithmName="SHA-512" hashValue="nJCPMKKPbQe6/ha4iPpgDvsehmgBQOKJ/8YB5Oj66Xa1HSaMdEySI9MA2i7F3wvMOIhzJpsg48H1o311Buf3qA==" saltValue="Z3UMDN8w5bylweDrohUzTQ==" spinCount="100000" sqref="G429:G433" name="Intervalo1_1_3_77"/>
    <protectedRange algorithmName="SHA-512" hashValue="pYqvGp4vyeT51Cm34fl1Id+3laNBAeXZ4xCJQzRXtltNVGl551VlmJarAj+OLsj74RRcLroUKfyp8dsMep+krw==" saltValue="4tagR5G1Xs5zqOyVLn3ZaQ==" spinCount="100000" sqref="E435:F435" name="Intervalo1_1_22"/>
    <protectedRange algorithmName="SHA-512" hashValue="nJCPMKKPbQe6/ha4iPpgDvsehmgBQOKJ/8YB5Oj66Xa1HSaMdEySI9MA2i7F3wvMOIhzJpsg48H1o311Buf3qA==" saltValue="Z3UMDN8w5bylweDrohUzTQ==" spinCount="100000" sqref="G434:G437" name="Intervalo1_1_3_78"/>
    <protectedRange algorithmName="SHA-512" hashValue="nJCPMKKPbQe6/ha4iPpgDvsehmgBQOKJ/8YB5Oj66Xa1HSaMdEySI9MA2i7F3wvMOIhzJpsg48H1o311Buf3qA==" saltValue="Z3UMDN8w5bylweDrohUzTQ==" spinCount="100000" sqref="G438:G439" name="Intervalo1_1_3_79"/>
    <protectedRange algorithmName="SHA-512" hashValue="pYqvGp4vyeT51Cm34fl1Id+3laNBAeXZ4xCJQzRXtltNVGl551VlmJarAj+OLsj74RRcLroUKfyp8dsMep+krw==" saltValue="4tagR5G1Xs5zqOyVLn3ZaQ==" spinCount="100000" sqref="B448:D448 E448:F449" name="Intervalo1_1_23"/>
    <protectedRange algorithmName="SHA-512" hashValue="BIECXXLQTeZJOx05FhxNMY6bX0FG7L8BpAjO3Hk073tMf1ubRNMfSRBsBwOVM9WAG5vzoeJK9zi73lb6vrANVA==" saltValue="YhRx49mkr4bYm3ZTPTnjcg==" spinCount="100000" sqref="E441:F447" name="Intervalo1_6_2"/>
    <protectedRange algorithmName="SHA-512" hashValue="nJCPMKKPbQe6/ha4iPpgDvsehmgBQOKJ/8YB5Oj66Xa1HSaMdEySI9MA2i7F3wvMOIhzJpsg48H1o311Buf3qA==" saltValue="Z3UMDN8w5bylweDrohUzTQ==" spinCount="100000" sqref="G440:G449" name="Intervalo1_1_3_80"/>
    <protectedRange algorithmName="SHA-512" hashValue="SOYoXHnsd8H3JMwtnN8n0SDMvJLW8NUH3c7N9U/C2WTm7adtKrHc9Rw5AhcK1dwRMld7kJZ5o3zpwjKqrnC6rw==" saltValue="9sV1nF7wJ5XLhLyfByHakQ==" spinCount="100000" sqref="E450:F451" name="Intervalo1_1_1_5"/>
    <protectedRange algorithmName="SHA-512" hashValue="BIECXXLQTeZJOx05FhxNMY6bX0FG7L8BpAjO3Hk073tMf1ubRNMfSRBsBwOVM9WAG5vzoeJK9zi73lb6vrANVA==" saltValue="YhRx49mkr4bYm3ZTPTnjcg==" spinCount="100000" sqref="E458:F458" name="Intervalo1_6_3"/>
    <protectedRange algorithmName="SHA-512" hashValue="nJCPMKKPbQe6/ha4iPpgDvsehmgBQOKJ/8YB5Oj66Xa1HSaMdEySI9MA2i7F3wvMOIhzJpsg48H1o311Buf3qA==" saltValue="Z3UMDN8w5bylweDrohUzTQ==" spinCount="100000" sqref="G450:G451 G457:G459" name="Intervalo1_1_3_81"/>
    <protectedRange algorithmName="SHA-512" hashValue="pYqvGp4vyeT51Cm34fl1Id+3laNBAeXZ4xCJQzRXtltNVGl551VlmJarAj+OLsj74RRcLroUKfyp8dsMep+krw==" saltValue="4tagR5G1Xs5zqOyVLn3ZaQ==" spinCount="100000" sqref="E466:F466" name="Intervalo1_1_24"/>
    <protectedRange algorithmName="SHA-512" hashValue="SOYoXHnsd8H3JMwtnN8n0SDMvJLW8NUH3c7N9U/C2WTm7adtKrHc9Rw5AhcK1dwRMld7kJZ5o3zpwjKqrnC6rw==" saltValue="9sV1nF7wJ5XLhLyfByHakQ==" spinCount="100000" sqref="E464:F464" name="Intervalo1_1_1_6"/>
    <protectedRange algorithmName="SHA-512" hashValue="nJCPMKKPbQe6/ha4iPpgDvsehmgBQOKJ/8YB5Oj66Xa1HSaMdEySI9MA2i7F3wvMOIhzJpsg48H1o311Buf3qA==" saltValue="Z3UMDN8w5bylweDrohUzTQ==" spinCount="100000" sqref="G464:G467" name="Intervalo1_1_3_82"/>
    <protectedRange algorithmName="SHA-512" hashValue="nJCPMKKPbQe6/ha4iPpgDvsehmgBQOKJ/8YB5Oj66Xa1HSaMdEySI9MA2i7F3wvMOIhzJpsg48H1o311Buf3qA==" saltValue="Z3UMDN8w5bylweDrohUzTQ==" spinCount="100000" sqref="G468" name="Intervalo1_1_3_83"/>
    <protectedRange algorithmName="SHA-512" hashValue="nJCPMKKPbQe6/ha4iPpgDvsehmgBQOKJ/8YB5Oj66Xa1HSaMdEySI9MA2i7F3wvMOIhzJpsg48H1o311Buf3qA==" saltValue="Z3UMDN8w5bylweDrohUzTQ==" spinCount="100000" sqref="G470:G471" name="Intervalo1_1_3_84"/>
    <protectedRange algorithmName="SHA-512" hashValue="nJCPMKKPbQe6/ha4iPpgDvsehmgBQOKJ/8YB5Oj66Xa1HSaMdEySI9MA2i7F3wvMOIhzJpsg48H1o311Buf3qA==" saltValue="Z3UMDN8w5bylweDrohUzTQ==" spinCount="100000" sqref="G472" name="Intervalo1_1_3_85"/>
    <protectedRange algorithmName="SHA-512" hashValue="SOYoXHnsd8H3JMwtnN8n0SDMvJLW8NUH3c7N9U/C2WTm7adtKrHc9Rw5AhcK1dwRMld7kJZ5o3zpwjKqrnC6rw==" saltValue="9sV1nF7wJ5XLhLyfByHakQ==" spinCount="100000" sqref="E473:F473" name="Intervalo1_1_1_7"/>
    <protectedRange algorithmName="SHA-512" hashValue="nJCPMKKPbQe6/ha4iPpgDvsehmgBQOKJ/8YB5Oj66Xa1HSaMdEySI9MA2i7F3wvMOIhzJpsg48H1o311Buf3qA==" saltValue="Z3UMDN8w5bylweDrohUzTQ==" spinCount="100000" sqref="G473" name="Intervalo1_1_3_86"/>
    <protectedRange algorithmName="SHA-512" hashValue="nJCPMKKPbQe6/ha4iPpgDvsehmgBQOKJ/8YB5Oj66Xa1HSaMdEySI9MA2i7F3wvMOIhzJpsg48H1o311Buf3qA==" saltValue="Z3UMDN8w5bylweDrohUzTQ==" spinCount="100000" sqref="G474:G476" name="Intervalo1_1_3_87"/>
    <protectedRange algorithmName="SHA-512" hashValue="sQdaJro8J67/AnMFJRr1C7pGr9rfyYjS1P4zS2YmLP+4mgVtSIuj/TuOyV7JDljSzzWzNsjbn7WRHaQud5EcYQ==" saltValue="dH8+dZXwqdmJz259YSaYDQ==" spinCount="100000" sqref="E9 A3:D14" name="Intervalo2"/>
    <protectedRange algorithmName="SHA-512" hashValue="sQdaJro8J67/AnMFJRr1C7pGr9rfyYjS1P4zS2YmLP+4mgVtSIuj/TuOyV7JDljSzzWzNsjbn7WRHaQud5EcYQ==" saltValue="dH8+dZXwqdmJz259YSaYDQ==" spinCount="100000" sqref="A36:D36" name="Intervalo2_1"/>
    <protectedRange algorithmName="SHA-512" hashValue="sQdaJro8J67/AnMFJRr1C7pGr9rfyYjS1P4zS2YmLP+4mgVtSIuj/TuOyV7JDljSzzWzNsjbn7WRHaQud5EcYQ==" saltValue="dH8+dZXwqdmJz259YSaYDQ==" spinCount="100000" sqref="E43 A43:D44" name="Intervalo2_2"/>
    <protectedRange algorithmName="SHA-512" hashValue="sQdaJro8J67/AnMFJRr1C7pGr9rfyYjS1P4zS2YmLP+4mgVtSIuj/TuOyV7JDljSzzWzNsjbn7WRHaQud5EcYQ==" saltValue="dH8+dZXwqdmJz259YSaYDQ==" spinCount="100000" sqref="A61:D70" name="Intervalo2_3"/>
    <protectedRange algorithmName="SHA-512" hashValue="BIECXXLQTeZJOx05FhxNMY6bX0FG7L8BpAjO3Hk073tMf1ubRNMfSRBsBwOVM9WAG5vzoeJK9zi73lb6vrANVA==" saltValue="YhRx49mkr4bYm3ZTPTnjcg==" spinCount="100000" sqref="E69:E70" name="Intervalo1_1_4"/>
    <protectedRange algorithmName="SHA-512" hashValue="sQdaJro8J67/AnMFJRr1C7pGr9rfyYjS1P4zS2YmLP+4mgVtSIuj/TuOyV7JDljSzzWzNsjbn7WRHaQud5EcYQ==" saltValue="dH8+dZXwqdmJz259YSaYDQ==" spinCount="100000" sqref="A105:D111" name="Intervalo2_4"/>
    <protectedRange algorithmName="SHA-512" hashValue="BIECXXLQTeZJOx05FhxNMY6bX0FG7L8BpAjO3Hk073tMf1ubRNMfSRBsBwOVM9WAG5vzoeJK9zi73lb6vrANVA==" saltValue="YhRx49mkr4bYm3ZTPTnjcg==" spinCount="100000" sqref="E111" name="Intervalo1_1_5"/>
    <protectedRange algorithmName="SHA-512" hashValue="sQdaJro8J67/AnMFJRr1C7pGr9rfyYjS1P4zS2YmLP+4mgVtSIuj/TuOyV7JDljSzzWzNsjbn7WRHaQud5EcYQ==" saltValue="dH8+dZXwqdmJz259YSaYDQ==" spinCount="100000" sqref="A134:E136" name="Intervalo2_6"/>
    <protectedRange algorithmName="SHA-512" hashValue="sQdaJro8J67/AnMFJRr1C7pGr9rfyYjS1P4zS2YmLP+4mgVtSIuj/TuOyV7JDljSzzWzNsjbn7WRHaQud5EcYQ==" saltValue="dH8+dZXwqdmJz259YSaYDQ==" spinCount="100000" sqref="E142 A142:D146" name="Intervalo2_7"/>
    <protectedRange algorithmName="SHA-512" hashValue="sQdaJro8J67/AnMFJRr1C7pGr9rfyYjS1P4zS2YmLP+4mgVtSIuj/TuOyV7JDljSzzWzNsjbn7WRHaQud5EcYQ==" saltValue="dH8+dZXwqdmJz259YSaYDQ==" spinCount="100000" sqref="E156:G156 A155:D156" name="Intervalo2_8"/>
    <protectedRange algorithmName="SHA-512" hashValue="sQdaJro8J67/AnMFJRr1C7pGr9rfyYjS1P4zS2YmLP+4mgVtSIuj/TuOyV7JDljSzzWzNsjbn7WRHaQud5EcYQ==" saltValue="dH8+dZXwqdmJz259YSaYDQ==" spinCount="100000" sqref="E175 A175:D176" name="Intervalo2_9"/>
    <protectedRange algorithmName="SHA-512" hashValue="nJCPMKKPbQe6/ha4iPpgDvsehmgBQOKJ/8YB5Oj66Xa1HSaMdEySI9MA2i7F3wvMOIhzJpsg48H1o311Buf3qA==" saltValue="Z3UMDN8w5bylweDrohUzTQ==" spinCount="100000" sqref="G15" name="Intervalo1_1_3_88"/>
    <protectedRange algorithmName="SHA-512" hashValue="nJCPMKKPbQe6/ha4iPpgDvsehmgBQOKJ/8YB5Oj66Xa1HSaMdEySI9MA2i7F3wvMOIhzJpsg48H1o311Buf3qA==" saltValue="Z3UMDN8w5bylweDrohUzTQ==" spinCount="100000" sqref="G16" name="Intervalo1_1_3_89"/>
    <protectedRange algorithmName="SHA-512" hashValue="sQdaJro8J67/AnMFJRr1C7pGr9rfyYjS1P4zS2YmLP+4mgVtSIuj/TuOyV7JDljSzzWzNsjbn7WRHaQud5EcYQ==" saltValue="dH8+dZXwqdmJz259YSaYDQ==" spinCount="100000" sqref="A244:E244" name="Intervalo2_10"/>
    <protectedRange algorithmName="SHA-512" hashValue="sQdaJro8J67/AnMFJRr1C7pGr9rfyYjS1P4zS2YmLP+4mgVtSIuj/TuOyV7JDljSzzWzNsjbn7WRHaQud5EcYQ==" saltValue="dH8+dZXwqdmJz259YSaYDQ==" spinCount="100000" sqref="E257 A257:D258" name="Intervalo2_11"/>
    <protectedRange algorithmName="SHA-512" hashValue="sQdaJro8J67/AnMFJRr1C7pGr9rfyYjS1P4zS2YmLP+4mgVtSIuj/TuOyV7JDljSzzWzNsjbn7WRHaQud5EcYQ==" saltValue="dH8+dZXwqdmJz259YSaYDQ==" spinCount="100000" sqref="A269:E269" name="Intervalo2_12"/>
    <protectedRange algorithmName="SHA-512" hashValue="sQdaJro8J67/AnMFJRr1C7pGr9rfyYjS1P4zS2YmLP+4mgVtSIuj/TuOyV7JDljSzzWzNsjbn7WRHaQud5EcYQ==" saltValue="dH8+dZXwqdmJz259YSaYDQ==" spinCount="100000" sqref="A284:E284" name="Intervalo2_13"/>
    <protectedRange algorithmName="SHA-512" hashValue="sQdaJro8J67/AnMFJRr1C7pGr9rfyYjS1P4zS2YmLP+4mgVtSIuj/TuOyV7JDljSzzWzNsjbn7WRHaQud5EcYQ==" saltValue="dH8+dZXwqdmJz259YSaYDQ==" spinCount="100000" sqref="A290:D293" name="Intervalo2_14"/>
    <protectedRange algorithmName="SHA-512" hashValue="sQdaJro8J67/AnMFJRr1C7pGr9rfyYjS1P4zS2YmLP+4mgVtSIuj/TuOyV7JDljSzzWzNsjbn7WRHaQud5EcYQ==" saltValue="dH8+dZXwqdmJz259YSaYDQ==" spinCount="100000" sqref="A319:E320" name="Intervalo2_15"/>
    <protectedRange algorithmName="SHA-512" hashValue="sQdaJro8J67/AnMFJRr1C7pGr9rfyYjS1P4zS2YmLP+4mgVtSIuj/TuOyV7JDljSzzWzNsjbn7WRHaQud5EcYQ==" saltValue="dH8+dZXwqdmJz259YSaYDQ==" spinCount="100000" sqref="E339 A339:D341" name="Intervalo2_16"/>
    <protectedRange algorithmName="SHA-512" hashValue="BIECXXLQTeZJOx05FhxNMY6bX0FG7L8BpAjO3Hk073tMf1ubRNMfSRBsBwOVM9WAG5vzoeJK9zi73lb6vrANVA==" saltValue="YhRx49mkr4bYm3ZTPTnjcg==" spinCount="100000" sqref="E340:E341" name="Intervalo1_2_1"/>
    <protectedRange algorithmName="SHA-512" hashValue="sQdaJro8J67/AnMFJRr1C7pGr9rfyYjS1P4zS2YmLP+4mgVtSIuj/TuOyV7JDljSzzWzNsjbn7WRHaQud5EcYQ==" saltValue="dH8+dZXwqdmJz259YSaYDQ==" spinCount="100000" sqref="A350:E350" name="Intervalo2_17"/>
    <protectedRange algorithmName="SHA-512" hashValue="sQdaJro8J67/AnMFJRr1C7pGr9rfyYjS1P4zS2YmLP+4mgVtSIuj/TuOyV7JDljSzzWzNsjbn7WRHaQud5EcYQ==" saltValue="dH8+dZXwqdmJz259YSaYDQ==" spinCount="100000" sqref="A359:D366" name="Intervalo2_19"/>
    <protectedRange algorithmName="SHA-512" hashValue="BIECXXLQTeZJOx05FhxNMY6bX0FG7L8BpAjO3Hk073tMf1ubRNMfSRBsBwOVM9WAG5vzoeJK9zi73lb6vrANVA==" saltValue="YhRx49mkr4bYm3ZTPTnjcg==" spinCount="100000" sqref="E359:E366" name="Intervalo1_3_3"/>
    <protectedRange algorithmName="SHA-512" hashValue="BIECXXLQTeZJOx05FhxNMY6bX0FG7L8BpAjO3Hk073tMf1ubRNMfSRBsBwOVM9WAG5vzoeJK9zi73lb6vrANVA==" saltValue="YhRx49mkr4bYm3ZTPTnjcg==" spinCount="100000" sqref="F359:G366" name="Intervalo1_4_3"/>
    <protectedRange algorithmName="SHA-512" hashValue="sQdaJro8J67/AnMFJRr1C7pGr9rfyYjS1P4zS2YmLP+4mgVtSIuj/TuOyV7JDljSzzWzNsjbn7WRHaQud5EcYQ==" saltValue="dH8+dZXwqdmJz259YSaYDQ==" spinCount="100000" sqref="A375:D375" name="Intervalo2_20"/>
    <protectedRange algorithmName="SHA-512" hashValue="BIECXXLQTeZJOx05FhxNMY6bX0FG7L8BpAjO3Hk073tMf1ubRNMfSRBsBwOVM9WAG5vzoeJK9zi73lb6vrANVA==" saltValue="YhRx49mkr4bYm3ZTPTnjcg==" spinCount="100000" sqref="E375" name="Intervalo1_3_4"/>
    <protectedRange algorithmName="SHA-512" hashValue="BIECXXLQTeZJOx05FhxNMY6bX0FG7L8BpAjO3Hk073tMf1ubRNMfSRBsBwOVM9WAG5vzoeJK9zi73lb6vrANVA==" saltValue="YhRx49mkr4bYm3ZTPTnjcg==" spinCount="100000" sqref="F375:G375" name="Intervalo1_4_4"/>
    <protectedRange algorithmName="SHA-512" hashValue="sQdaJro8J67/AnMFJRr1C7pGr9rfyYjS1P4zS2YmLP+4mgVtSIuj/TuOyV7JDljSzzWzNsjbn7WRHaQud5EcYQ==" saltValue="dH8+dZXwqdmJz259YSaYDQ==" spinCount="100000" sqref="E384 A384:D386" name="Intervalo2_21"/>
    <protectedRange algorithmName="SHA-512" hashValue="BIECXXLQTeZJOx05FhxNMY6bX0FG7L8BpAjO3Hk073tMf1ubRNMfSRBsBwOVM9WAG5vzoeJK9zi73lb6vrANVA==" saltValue="YhRx49mkr4bYm3ZTPTnjcg==" spinCount="100000" sqref="E385:E386" name="Intervalo1_3_5"/>
    <protectedRange algorithmName="SHA-512" hashValue="BIECXXLQTeZJOx05FhxNMY6bX0FG7L8BpAjO3Hk073tMf1ubRNMfSRBsBwOVM9WAG5vzoeJK9zi73lb6vrANVA==" saltValue="YhRx49mkr4bYm3ZTPTnjcg==" spinCount="100000" sqref="F384:G386" name="Intervalo1_4_5"/>
    <protectedRange algorithmName="SHA-512" hashValue="sQdaJro8J67/AnMFJRr1C7pGr9rfyYjS1P4zS2YmLP+4mgVtSIuj/TuOyV7JDljSzzWzNsjbn7WRHaQud5EcYQ==" saltValue="dH8+dZXwqdmJz259YSaYDQ==" spinCount="100000" sqref="E407 A407:D408" name="Intervalo2_22"/>
    <protectedRange algorithmName="SHA-512" hashValue="BIECXXLQTeZJOx05FhxNMY6bX0FG7L8BpAjO3Hk073tMf1ubRNMfSRBsBwOVM9WAG5vzoeJK9zi73lb6vrANVA==" saltValue="YhRx49mkr4bYm3ZTPTnjcg==" spinCount="100000" sqref="E408" name="Intervalo1_3_6"/>
    <protectedRange algorithmName="SHA-512" hashValue="BIECXXLQTeZJOx05FhxNMY6bX0FG7L8BpAjO3Hk073tMf1ubRNMfSRBsBwOVM9WAG5vzoeJK9zi73lb6vrANVA==" saltValue="YhRx49mkr4bYm3ZTPTnjcg==" spinCount="100000" sqref="F407:F408" name="Intervalo1_4_6"/>
    <protectedRange algorithmName="SHA-512" hashValue="sQdaJro8J67/AnMFJRr1C7pGr9rfyYjS1P4zS2YmLP+4mgVtSIuj/TuOyV7JDljSzzWzNsjbn7WRHaQud5EcYQ==" saltValue="dH8+dZXwqdmJz259YSaYDQ==" spinCount="100000" sqref="E419 A419:D420" name="Intervalo2_23"/>
    <protectedRange algorithmName="SHA-512" hashValue="BIECXXLQTeZJOx05FhxNMY6bX0FG7L8BpAjO3Hk073tMf1ubRNMfSRBsBwOVM9WAG5vzoeJK9zi73lb6vrANVA==" saltValue="YhRx49mkr4bYm3ZTPTnjcg==" spinCount="100000" sqref="E420" name="Intervalo1_3_7"/>
    <protectedRange algorithmName="SHA-512" hashValue="BIECXXLQTeZJOx05FhxNMY6bX0FG7L8BpAjO3Hk073tMf1ubRNMfSRBsBwOVM9WAG5vzoeJK9zi73lb6vrANVA==" saltValue="YhRx49mkr4bYm3ZTPTnjcg==" spinCount="100000" sqref="F419:G420" name="Intervalo1_4_7"/>
    <protectedRange algorithmName="SHA-512" hashValue="sQdaJro8J67/AnMFJRr1C7pGr9rfyYjS1P4zS2YmLP+4mgVtSIuj/TuOyV7JDljSzzWzNsjbn7WRHaQud5EcYQ==" saltValue="dH8+dZXwqdmJz259YSaYDQ==" spinCount="100000" sqref="E452 A452:D456" name="Intervalo2_24"/>
    <protectedRange algorithmName="SHA-512" hashValue="BIECXXLQTeZJOx05FhxNMY6bX0FG7L8BpAjO3Hk073tMf1ubRNMfSRBsBwOVM9WAG5vzoeJK9zi73lb6vrANVA==" saltValue="YhRx49mkr4bYm3ZTPTnjcg==" spinCount="100000" sqref="E453:E456" name="Intervalo1_3_8"/>
    <protectedRange algorithmName="SHA-512" hashValue="BIECXXLQTeZJOx05FhxNMY6bX0FG7L8BpAjO3Hk073tMf1ubRNMfSRBsBwOVM9WAG5vzoeJK9zi73lb6vrANVA==" saltValue="YhRx49mkr4bYm3ZTPTnjcg==" spinCount="100000" sqref="F452:G456" name="Intervalo1_4_8"/>
  </protectedRanges>
  <autoFilter ref="A2:G477" xr:uid="{20E1E7AD-E72A-487A-9DD8-DDA7F40F16D4}"/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SINTÉTICO OPERACIONAL 2023</vt:lpstr>
      <vt:lpstr>JAN 23</vt:lpstr>
      <vt:lpstr>FEV 23</vt:lpstr>
      <vt:lpstr>MAR 23</vt:lpstr>
      <vt:lpstr>ABR 23</vt:lpstr>
      <vt:lpstr>MAI 23</vt:lpstr>
      <vt:lpstr>JUN 23</vt:lpstr>
      <vt:lpstr>JUL 23</vt:lpstr>
      <vt:lpstr>AGO 23</vt:lpstr>
      <vt:lpstr>SET 23</vt:lpstr>
      <vt:lpstr>OUT 23</vt:lpstr>
      <vt:lpstr>NOV 23</vt:lpstr>
      <vt:lpstr>DEZ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IGEDES</cp:lastModifiedBy>
  <cp:lastPrinted>2026-01-13T18:21:46Z</cp:lastPrinted>
  <dcterms:created xsi:type="dcterms:W3CDTF">2024-07-08T20:31:07Z</dcterms:created>
  <dcterms:modified xsi:type="dcterms:W3CDTF">2026-01-22T15:50:32Z</dcterms:modified>
</cp:coreProperties>
</file>